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y22\"/>
    </mc:Choice>
  </mc:AlternateContent>
  <bookViews>
    <workbookView xWindow="830" yWindow="950" windowWidth="10490" windowHeight="6900" tabRatio="824" activeTab="2"/>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C30" i="15" l="1"/>
  <c r="C20" i="15"/>
  <c r="E11" i="33"/>
  <c r="AA11" i="33"/>
  <c r="D13" i="33"/>
  <c r="O13" i="33"/>
  <c r="P11" i="33"/>
  <c r="O30" i="15" l="1"/>
  <c r="O20" i="15"/>
  <c r="E13" i="33"/>
  <c r="F11" i="33"/>
  <c r="AA20" i="15"/>
  <c r="AA13" i="33"/>
  <c r="AB11" i="33"/>
  <c r="AM11" i="33"/>
  <c r="F13" i="33"/>
  <c r="P13" i="33"/>
  <c r="Q11" i="33"/>
  <c r="G11" i="33"/>
  <c r="AA30" i="15" l="1"/>
  <c r="F20" i="15"/>
  <c r="E20" i="15"/>
  <c r="D30" i="15"/>
  <c r="E30" i="15"/>
  <c r="F30" i="15"/>
  <c r="D20" i="15"/>
  <c r="P20" i="15"/>
  <c r="P30" i="15"/>
  <c r="AB13" i="33"/>
  <c r="AC11" i="33"/>
  <c r="AY11" i="33"/>
  <c r="AN11" i="33"/>
  <c r="AM13" i="33"/>
  <c r="R11" i="33"/>
  <c r="G13" i="33"/>
  <c r="Q13" i="33"/>
  <c r="H11" i="33"/>
  <c r="AB30" i="15" l="1"/>
  <c r="AM30" i="15"/>
  <c r="AM20" i="15"/>
  <c r="Q20" i="15"/>
  <c r="G20" i="15"/>
  <c r="Q30" i="15"/>
  <c r="G30" i="15"/>
  <c r="AB20" i="15"/>
  <c r="AC13" i="33"/>
  <c r="AD11" i="33"/>
  <c r="AY20" i="15"/>
  <c r="AC30" i="15"/>
  <c r="AO11" i="33"/>
  <c r="BK11" i="33"/>
  <c r="AY13" i="33"/>
  <c r="AZ11" i="33"/>
  <c r="AN13" i="33"/>
  <c r="S11" i="33"/>
  <c r="R13" i="33"/>
  <c r="H13" i="33"/>
  <c r="BK13" i="33"/>
  <c r="AZ13" i="33"/>
  <c r="AO13" i="33"/>
  <c r="AD13" i="33"/>
  <c r="I11" i="33"/>
  <c r="AE11" i="33"/>
  <c r="AP11" i="33"/>
  <c r="BL11" i="33"/>
  <c r="BA11" i="33"/>
  <c r="H30" i="15" l="1"/>
  <c r="AN30" i="15"/>
  <c r="H20" i="15"/>
  <c r="AN20" i="15"/>
  <c r="AC20" i="15"/>
  <c r="R20" i="15"/>
  <c r="R30" i="15"/>
  <c r="AY30" i="15"/>
  <c r="T11" i="33"/>
  <c r="S13" i="33"/>
  <c r="I13" i="33"/>
  <c r="BL13" i="33"/>
  <c r="AE13" i="33"/>
  <c r="AP13" i="33"/>
  <c r="BA13" i="33"/>
  <c r="J11" i="33"/>
  <c r="AF11" i="33"/>
  <c r="BB11" i="33"/>
  <c r="U11" i="33"/>
  <c r="BM11" i="33"/>
  <c r="AQ11" i="33"/>
  <c r="BL30" i="15" l="1"/>
  <c r="AE30" i="15"/>
  <c r="AO20" i="15"/>
  <c r="AZ30" i="15"/>
  <c r="BA30" i="15"/>
  <c r="BK30" i="15"/>
  <c r="BK20" i="15"/>
  <c r="AP20" i="15"/>
  <c r="AO30" i="15"/>
  <c r="I20" i="15"/>
  <c r="AE20" i="15"/>
  <c r="AD20" i="15"/>
  <c r="BA20" i="15"/>
  <c r="I30" i="15"/>
  <c r="S20" i="15"/>
  <c r="AD30" i="15"/>
  <c r="AZ20" i="15"/>
  <c r="BL20" i="15"/>
  <c r="S30" i="15"/>
  <c r="AP30" i="15"/>
  <c r="T13" i="33"/>
  <c r="J13" i="33"/>
  <c r="AF13" i="33"/>
  <c r="BB13" i="33"/>
  <c r="BM13" i="33"/>
  <c r="AQ13" i="33"/>
  <c r="U13" i="33"/>
  <c r="K11" i="33"/>
  <c r="BC11" i="33"/>
  <c r="AG11" i="33"/>
  <c r="BN11" i="33"/>
  <c r="AR11" i="33"/>
  <c r="V11" i="33"/>
  <c r="BB20" i="15" l="1"/>
  <c r="T30" i="15"/>
  <c r="BM20" i="15"/>
  <c r="BM30" i="15"/>
  <c r="J20" i="15"/>
  <c r="BB30" i="15"/>
  <c r="U20" i="15"/>
  <c r="AQ30" i="15"/>
  <c r="AF20" i="15"/>
  <c r="T20" i="15"/>
  <c r="J30" i="15"/>
  <c r="U30" i="15"/>
  <c r="AF30" i="15"/>
  <c r="AQ20" i="15"/>
  <c r="K20" i="15"/>
  <c r="K13" i="33"/>
  <c r="V13" i="33"/>
  <c r="AR13" i="33"/>
  <c r="AG13" i="33"/>
  <c r="BN13" i="33"/>
  <c r="BC13" i="33"/>
  <c r="L11" i="33"/>
  <c r="AS11" i="33"/>
  <c r="BO11" i="33"/>
  <c r="AH11" i="33"/>
  <c r="W11" i="33"/>
  <c r="BD11" i="33"/>
  <c r="BC30" i="15" l="1"/>
  <c r="K30" i="15"/>
  <c r="V30" i="15"/>
  <c r="BN30" i="15"/>
  <c r="V20" i="15"/>
  <c r="AR30" i="15"/>
  <c r="BN20" i="15"/>
  <c r="BC20" i="15"/>
  <c r="AR20" i="15"/>
  <c r="AG20" i="15"/>
  <c r="AG30" i="15"/>
  <c r="L13" i="33"/>
  <c r="BO13" i="33"/>
  <c r="BD13" i="33"/>
  <c r="AS13" i="33"/>
  <c r="W13" i="33"/>
  <c r="AH13" i="33"/>
  <c r="M11" i="33"/>
  <c r="AI11" i="33"/>
  <c r="BP11" i="33"/>
  <c r="X11" i="33"/>
  <c r="BE11" i="33"/>
  <c r="AT11" i="33"/>
  <c r="AS30" i="15" l="1"/>
  <c r="BO30" i="15"/>
  <c r="BO20" i="15"/>
  <c r="BD20" i="15"/>
  <c r="W20" i="15"/>
  <c r="L20" i="15"/>
  <c r="BD30" i="15"/>
  <c r="L30" i="15"/>
  <c r="AS20" i="15"/>
  <c r="AH30" i="15"/>
  <c r="AH20" i="15"/>
  <c r="W30" i="15"/>
  <c r="AI20" i="15"/>
  <c r="M13" i="33"/>
  <c r="AT13" i="33"/>
  <c r="AI13" i="33"/>
  <c r="X13" i="33"/>
  <c r="BP13" i="33"/>
  <c r="BE13" i="33"/>
  <c r="N11" i="33"/>
  <c r="BQ11" i="33"/>
  <c r="BF11" i="33"/>
  <c r="AU11" i="33"/>
  <c r="Y11" i="33"/>
  <c r="AJ11" i="33"/>
  <c r="AI30" i="15" l="1"/>
  <c r="BP20" i="15"/>
  <c r="X20" i="15"/>
  <c r="X30" i="15"/>
  <c r="AT20" i="15"/>
  <c r="BE20" i="15"/>
  <c r="AT30" i="15"/>
  <c r="BP30" i="15"/>
  <c r="BE30" i="15"/>
  <c r="M20" i="15"/>
  <c r="M30" i="15"/>
  <c r="AJ13" i="33"/>
  <c r="BQ13" i="33"/>
  <c r="BF13" i="33"/>
  <c r="AU13" i="33"/>
  <c r="Y13" i="33"/>
  <c r="N13" i="33"/>
  <c r="AV11" i="33"/>
  <c r="AK11" i="33"/>
  <c r="BR11" i="33"/>
  <c r="Z11" i="33"/>
  <c r="BG11" i="33"/>
  <c r="BQ20" i="15" l="1"/>
  <c r="N20" i="15"/>
  <c r="N30" i="15"/>
  <c r="BQ30" i="15"/>
  <c r="Y20" i="15"/>
  <c r="AU30" i="15"/>
  <c r="BF30" i="15"/>
  <c r="AJ20" i="15"/>
  <c r="AU20" i="15"/>
  <c r="Y30" i="15"/>
  <c r="BF20" i="15"/>
  <c r="AJ30" i="15"/>
  <c r="BR13" i="33"/>
  <c r="AV13" i="33"/>
  <c r="Z13" i="33"/>
  <c r="AK13" i="33"/>
  <c r="BG13" i="33"/>
  <c r="BH11" i="33"/>
  <c r="BS11" i="33"/>
  <c r="AL11" i="33"/>
  <c r="AW11" i="33"/>
  <c r="BR20" i="15" l="1"/>
  <c r="AK20" i="15"/>
  <c r="AV20" i="15"/>
  <c r="Z30" i="15"/>
  <c r="AK30" i="15"/>
  <c r="Z20" i="15"/>
  <c r="BR30" i="15"/>
  <c r="AV30" i="15"/>
  <c r="BG20" i="15"/>
  <c r="BG30" i="15"/>
  <c r="AW13" i="33"/>
  <c r="BS13" i="33"/>
  <c r="BH13" i="33"/>
  <c r="AL13" i="33"/>
  <c r="AX11" i="33"/>
  <c r="BT11" i="33"/>
  <c r="BI11" i="33"/>
  <c r="BH20" i="15" l="1"/>
  <c r="BS30" i="15"/>
  <c r="BS20" i="15"/>
  <c r="AL30" i="15"/>
  <c r="AW20" i="15"/>
  <c r="BH30" i="15"/>
  <c r="AL20" i="15"/>
  <c r="AW30" i="15"/>
  <c r="BI30" i="15"/>
  <c r="AX20" i="15"/>
  <c r="BT13" i="33"/>
  <c r="BI13" i="33"/>
  <c r="AX13" i="33"/>
  <c r="BJ11" i="33"/>
  <c r="BU11" i="33"/>
  <c r="BI20" i="15" l="1"/>
  <c r="BT20" i="15"/>
  <c r="AX30" i="15"/>
  <c r="BT30" i="15"/>
  <c r="BU13" i="33"/>
  <c r="BJ13" i="33"/>
  <c r="BV11" i="33"/>
  <c r="BU30" i="15" l="1"/>
  <c r="BU20" i="15"/>
  <c r="BJ20" i="15"/>
  <c r="BJ30" i="15"/>
  <c r="BV13" i="33"/>
  <c r="BV20" i="15" l="1"/>
  <c r="BV30" i="15"/>
</calcChain>
</file>

<file path=xl/sharedStrings.xml><?xml version="1.0" encoding="utf-8"?>
<sst xmlns="http://schemas.openxmlformats.org/spreadsheetml/2006/main" count="3872" uniqueCount="1408">
  <si>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</si>
  <si>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</si>
  <si>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</si>
  <si>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</si>
  <si>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</si>
  <si>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</si>
  <si>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</si>
  <si>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</si>
  <si>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</si>
  <si>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</si>
  <si>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</si>
  <si>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</si>
  <si>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</si>
  <si>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</si>
  <si>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</si>
  <si>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</si>
  <si>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</si>
  <si>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</si>
  <si>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</si>
  <si>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</si>
  <si>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</si>
  <si>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</si>
  <si>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</si>
  <si>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</si>
  <si>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</si>
  <si>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</si>
  <si>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</si>
  <si>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</si>
  <si>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</si>
  <si>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</si>
  <si>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</si>
  <si>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</si>
  <si>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</si>
  <si>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</si>
  <si>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</si>
  <si>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</si>
  <si>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</si>
  <si>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</si>
  <si>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</si>
  <si>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</si>
  <si>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</si>
  <si>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</si>
  <si>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</si>
  <si>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</si>
  <si>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</si>
  <si>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</si>
  <si>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</si>
  <si>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</si>
  <si>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</si>
  <si>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</si>
  <si>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</si>
  <si>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</si>
  <si>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</si>
  <si>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</si>
  <si>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</si>
  <si>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</si>
  <si>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</si>
  <si>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</si>
  <si>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</si>
  <si>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</si>
  <si>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</si>
  <si>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</si>
  <si>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</si>
  <si>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</si>
  <si>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</si>
  <si>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</si>
  <si>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</si>
  <si>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</si>
  <si>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</si>
  <si>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</si>
  <si>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</si>
  <si>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</si>
  <si>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</si>
  <si>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</si>
  <si>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</si>
  <si>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</si>
  <si>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</si>
  <si>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</si>
  <si>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</si>
  <si>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</si>
  <si>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</si>
  <si>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</si>
  <si>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</si>
  <si>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</si>
  <si>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</si>
  <si>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</si>
  <si>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</si>
  <si>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</si>
  <si>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</si>
  <si>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</si>
  <si>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</si>
  <si>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</si>
  <si>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</si>
  <si>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</si>
  <si>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</si>
  <si>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</si>
  <si>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</si>
  <si>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</si>
  <si>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</si>
  <si>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</si>
  <si>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</si>
  <si>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</si>
  <si>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</si>
  <si>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</si>
  <si>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</si>
  <si>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</si>
  <si>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</si>
  <si>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</si>
  <si>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</si>
  <si>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</si>
  <si>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</si>
  <si>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</si>
  <si>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</si>
  <si>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</si>
  <si>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</si>
  <si>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</si>
  <si>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</si>
  <si>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</si>
  <si>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</si>
  <si>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</si>
  <si>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</si>
  <si>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</si>
  <si>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</si>
  <si>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</si>
  <si>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</si>
  <si>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</si>
  <si>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</si>
  <si>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</si>
  <si>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</si>
  <si>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</si>
  <si>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</si>
  <si>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</si>
  <si>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</si>
  <si>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</si>
  <si>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</si>
  <si>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</si>
  <si>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</si>
  <si>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</si>
  <si>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</si>
  <si>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</si>
  <si>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</si>
  <si>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</si>
  <si>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</si>
  <si>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</si>
  <si>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</si>
  <si>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</si>
  <si>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</si>
  <si>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</si>
  <si>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</si>
  <si>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</si>
  <si>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</si>
  <si>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</si>
  <si>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</si>
  <si>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</si>
  <si>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</si>
  <si>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</si>
  <si>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</si>
  <si>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</si>
  <si>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</si>
  <si>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</si>
  <si>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</si>
  <si>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</si>
  <si>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</si>
  <si>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</si>
  <si>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</si>
  <si>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</si>
  <si>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</si>
  <si>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</si>
  <si>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</si>
  <si>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</si>
  <si>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</si>
  <si>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</si>
  <si>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</si>
  <si>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</si>
  <si>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</si>
  <si>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</si>
  <si>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</si>
  <si>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</si>
  <si>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</si>
  <si>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</si>
  <si>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</si>
  <si>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</si>
  <si>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</si>
  <si>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</si>
  <si>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</si>
  <si>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</si>
  <si>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</si>
  <si>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</si>
  <si>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</si>
  <si>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</si>
  <si>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</si>
  <si>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</si>
  <si>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</si>
  <si>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</si>
  <si>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</si>
  <si>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</si>
  <si>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</si>
  <si>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</si>
  <si>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</si>
  <si>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</si>
  <si>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</si>
  <si>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</si>
  <si>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</si>
  <si>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</si>
  <si>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</si>
  <si>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</si>
  <si>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</si>
  <si>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</si>
  <si>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</si>
  <si>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</si>
  <si>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</si>
  <si>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</si>
  <si>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</si>
  <si>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</si>
  <si>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</si>
  <si>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</si>
  <si>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</si>
  <si>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</si>
  <si>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</si>
  <si>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</si>
  <si>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</si>
  <si>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</si>
  <si>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</si>
  <si>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</si>
  <si>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</si>
  <si>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</si>
  <si>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</si>
  <si>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</si>
  <si>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</si>
  <si>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</si>
  <si>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</si>
  <si>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</si>
  <si>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</si>
  <si>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</si>
  <si>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</si>
  <si>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</si>
  <si>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</si>
  <si>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</si>
  <si>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</si>
  <si>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</si>
  <si>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</si>
  <si>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</si>
  <si>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</si>
  <si>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</si>
  <si>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</si>
  <si>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</si>
  <si>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</si>
  <si>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</si>
  <si>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</si>
  <si>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</si>
  <si>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</si>
  <si>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</si>
  <si>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</si>
  <si>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</si>
  <si>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</si>
  <si>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</si>
  <si>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</si>
  <si>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</si>
  <si>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</si>
  <si>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</si>
  <si>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</si>
  <si>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</si>
  <si>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</si>
  <si>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</si>
  <si>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</si>
  <si>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</si>
  <si>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</si>
  <si>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</si>
  <si>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</si>
  <si>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</si>
  <si>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</si>
  <si>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</si>
  <si>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</si>
  <si>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</si>
  <si>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</si>
  <si>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</si>
  <si>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</si>
  <si>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</si>
  <si>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</si>
  <si>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</si>
  <si>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</si>
  <si>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</si>
  <si>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</si>
  <si>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</si>
  <si>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</si>
  <si>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</si>
  <si>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</si>
  <si>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</si>
  <si>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</si>
  <si>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</si>
  <si>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</si>
  <si>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</si>
  <si>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</si>
  <si>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</si>
  <si>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</si>
  <si>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</si>
  <si>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</si>
  <si>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</si>
  <si>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</si>
  <si>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</si>
  <si>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</si>
  <si>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</si>
  <si>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</si>
  <si>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</si>
  <si>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</si>
  <si>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</si>
  <si>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</si>
  <si>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</si>
  <si>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</si>
  <si>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</si>
  <si>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</si>
  <si>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</si>
  <si>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</si>
  <si>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</si>
  <si>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</si>
  <si>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</si>
  <si>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</si>
  <si>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</si>
  <si>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</si>
  <si>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</si>
  <si>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</si>
  <si>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</si>
  <si>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</si>
  <si>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</si>
  <si>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</si>
  <si>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</si>
  <si>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</si>
  <si>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</si>
  <si>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</si>
  <si>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</si>
  <si>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</si>
  <si>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</si>
  <si>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</si>
  <si>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</si>
  <si>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</si>
  <si>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</si>
  <si>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</si>
  <si>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</si>
  <si>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</si>
  <si>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</si>
  <si>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</si>
  <si>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</si>
  <si>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</si>
  <si>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</si>
  <si>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</si>
  <si>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</si>
  <si>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</si>
  <si>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</si>
  <si>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</si>
  <si>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</si>
  <si>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</si>
  <si>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</si>
  <si>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</si>
  <si>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</si>
  <si>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</si>
  <si>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</si>
  <si>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</si>
  <si>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</si>
  <si>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</si>
  <si>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</si>
  <si>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</si>
  <si>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</si>
  <si>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</si>
  <si>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</si>
  <si>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</si>
  <si>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</si>
  <si>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</si>
  <si>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</si>
  <si>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</si>
  <si>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</si>
  <si>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</si>
  <si>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</si>
  <si>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</si>
  <si>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</si>
  <si>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</si>
  <si>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</si>
  <si>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</si>
  <si>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</si>
  <si>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</si>
  <si>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</si>
  <si>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</si>
  <si>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</si>
  <si>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</si>
  <si>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</si>
  <si>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</si>
  <si>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</si>
  <si>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</si>
  <si>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</si>
  <si>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</si>
  <si>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</si>
  <si>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</si>
  <si>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</si>
  <si>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</si>
  <si>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</si>
  <si>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</si>
  <si>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</si>
  <si>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</si>
  <si>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</si>
  <si>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</si>
  <si>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</si>
  <si>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</si>
  <si>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</si>
  <si>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</si>
  <si>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</si>
  <si>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</si>
  <si>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</si>
  <si>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</si>
  <si>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</si>
  <si>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</si>
  <si>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</si>
  <si>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</si>
  <si>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</si>
  <si>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</si>
  <si>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</si>
  <si>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</si>
  <si>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</si>
  <si>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</si>
  <si>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</si>
  <si>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</si>
  <si>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</si>
  <si>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</si>
  <si>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</si>
  <si>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</si>
  <si>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</si>
  <si>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</si>
  <si>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</si>
  <si>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</si>
  <si>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</si>
  <si>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</si>
  <si>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</si>
  <si>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</si>
  <si>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</si>
  <si>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</si>
  <si>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</si>
  <si>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</si>
  <si>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</si>
  <si>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</si>
  <si>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</si>
  <si>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</si>
  <si>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</si>
  <si>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</si>
  <si>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</si>
  <si>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</si>
  <si>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</si>
  <si>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</si>
  <si>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</si>
  <si>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</si>
  <si>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</si>
  <si>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</si>
  <si>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</si>
  <si>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</si>
  <si>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</si>
  <si>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</si>
  <si>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</si>
  <si>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</si>
  <si>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</si>
  <si>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</si>
  <si>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</si>
  <si>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</si>
  <si>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</si>
  <si>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</si>
  <si>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</si>
  <si>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</si>
  <si>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</si>
  <si>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</si>
  <si>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</si>
  <si>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</si>
  <si>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</si>
  <si>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</si>
  <si>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</si>
  <si>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</si>
  <si>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</si>
  <si>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</si>
  <si>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</si>
  <si>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</si>
  <si>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</si>
  <si>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</si>
  <si>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</si>
  <si>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</si>
  <si>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</si>
  <si>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</si>
  <si>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</si>
  <si>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</si>
  <si>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</si>
  <si>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</si>
  <si>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</si>
  <si>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</si>
  <si>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</si>
  <si>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</si>
  <si>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</si>
  <si>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</si>
  <si>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</si>
  <si>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</si>
  <si>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</si>
  <si>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</si>
  <si>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</si>
  <si>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</si>
  <si>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</si>
  <si>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</si>
  <si>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</si>
  <si>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</si>
  <si>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</si>
  <si>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</si>
  <si>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</si>
  <si>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</si>
  <si>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</si>
  <si>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</si>
  <si>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</si>
  <si>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</si>
  <si>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</si>
  <si>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</si>
  <si>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</si>
  <si>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</si>
  <si>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</si>
  <si>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</si>
  <si>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</si>
  <si>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</si>
  <si>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</si>
  <si>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</si>
  <si>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</si>
  <si>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</si>
  <si>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</si>
  <si>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</si>
  <si>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</si>
  <si>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</si>
  <si>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</si>
  <si>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</si>
  <si>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</si>
  <si>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</si>
  <si>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</si>
  <si>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</si>
  <si>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</si>
  <si>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</si>
  <si>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</si>
  <si>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</si>
  <si>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</si>
  <si>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</si>
  <si>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</si>
  <si>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</si>
  <si>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</si>
  <si>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</si>
  <si>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</si>
  <si>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</si>
  <si>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</si>
  <si>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</si>
  <si>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</si>
  <si>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</si>
  <si>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</si>
  <si>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</si>
  <si>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</si>
  <si>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</si>
  <si>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</si>
  <si>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</si>
  <si>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</si>
  <si>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</si>
  <si>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</si>
  <si>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</si>
  <si>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</si>
  <si>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</si>
  <si>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</si>
  <si>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</si>
  <si>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</si>
  <si>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</si>
  <si>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</si>
  <si>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</si>
  <si>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</si>
  <si>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</si>
  <si>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</si>
  <si>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</si>
  <si>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</si>
  <si>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</si>
  <si>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</si>
  <si>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</si>
  <si>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</si>
  <si>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</si>
  <si>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</si>
  <si>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</si>
  <si>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</si>
  <si>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</si>
  <si>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</si>
  <si>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</si>
  <si>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</si>
  <si>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</si>
  <si>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</si>
  <si>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</si>
  <si>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</si>
  <si>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</si>
  <si>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</si>
  <si>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</si>
  <si>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</si>
  <si>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</si>
  <si>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</si>
  <si>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</si>
  <si>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</si>
  <si>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</si>
  <si>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</si>
  <si>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</si>
  <si>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</si>
  <si>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</si>
  <si>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</si>
  <si>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</si>
  <si>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</si>
  <si>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</si>
  <si>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</si>
  <si>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</si>
  <si>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</si>
  <si>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</si>
  <si>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</si>
  <si>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</si>
  <si>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</si>
  <si>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</si>
  <si>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</si>
  <si>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</si>
  <si>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</si>
  <si>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</si>
  <si>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</si>
  <si>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</si>
  <si>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</si>
  <si>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</si>
  <si>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</si>
  <si>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</si>
  <si>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</si>
  <si>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</si>
  <si>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</si>
  <si>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</si>
  <si>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</si>
  <si>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</si>
  <si>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</si>
  <si>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</si>
  <si>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</si>
  <si>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</si>
  <si>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</si>
  <si>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</si>
  <si>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</si>
  <si>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</si>
  <si>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</si>
  <si>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</si>
  <si>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</si>
  <si>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</si>
  <si>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</si>
  <si>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</si>
  <si>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</si>
  <si>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</si>
  <si>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</si>
  <si>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</si>
  <si>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</si>
  <si>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</si>
  <si>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</si>
  <si>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</si>
  <si>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</si>
  <si>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</si>
  <si>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</si>
  <si>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</si>
  <si>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</si>
  <si>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</si>
  <si>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</si>
  <si>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</si>
  <si>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</si>
  <si>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</si>
  <si>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</si>
  <si>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</si>
  <si>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</si>
  <si>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</si>
  <si>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</si>
  <si>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</si>
  <si>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</si>
  <si>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</si>
  <si>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</si>
  <si>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</si>
  <si>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</si>
  <si>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</si>
  <si>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</si>
  <si>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</si>
  <si>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</si>
  <si>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</si>
  <si>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</si>
  <si>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</si>
  <si>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</si>
  <si>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</si>
  <si>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</si>
  <si>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</si>
  <si>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</si>
  <si>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</si>
  <si>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</si>
  <si>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</si>
  <si>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</si>
  <si>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</si>
  <si>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</si>
  <si>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</si>
  <si>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</si>
  <si>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</si>
  <si>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</si>
  <si>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</si>
  <si>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</si>
  <si>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</si>
  <si>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</si>
  <si>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</si>
  <si>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</si>
  <si>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</si>
  <si>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</si>
  <si>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</si>
  <si>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</si>
  <si>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</si>
  <si>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</si>
  <si>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</si>
  <si>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</si>
  <si>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</si>
  <si>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</si>
  <si>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</si>
  <si>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</si>
  <si>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</si>
  <si>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</si>
  <si>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</si>
  <si>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</si>
  <si>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</si>
  <si>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</si>
  <si>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</si>
  <si>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</si>
  <si>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</si>
  <si>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</si>
  <si>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</si>
  <si>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</si>
  <si>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</si>
  <si>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</si>
  <si>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</si>
  <si>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</si>
  <si>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</si>
  <si>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</si>
  <si>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</si>
  <si>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</si>
  <si>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</si>
  <si>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</si>
  <si>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</si>
  <si>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</si>
  <si>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</si>
  <si>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</si>
  <si>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</si>
  <si>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</si>
  <si>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</si>
  <si>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</si>
  <si>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</si>
  <si>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</si>
  <si>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</si>
  <si>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</si>
  <si>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</si>
  <si>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</si>
  <si>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</si>
  <si>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</si>
  <si>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</si>
  <si>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</si>
  <si>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</si>
  <si>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</si>
  <si>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</si>
  <si>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</si>
  <si>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</si>
  <si>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</si>
  <si>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</si>
  <si>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</si>
  <si>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</si>
  <si>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</si>
  <si>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</si>
  <si>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</si>
  <si>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</si>
  <si>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</si>
  <si>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</si>
  <si>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</si>
  <si>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</si>
  <si>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</si>
  <si>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</si>
  <si>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</si>
  <si>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</si>
  <si>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</si>
  <si>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</si>
  <si>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</si>
  <si>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</si>
  <si>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</si>
  <si>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</si>
  <si>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</si>
  <si>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</si>
  <si>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</si>
  <si>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</si>
  <si>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</si>
  <si>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</si>
  <si>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</si>
  <si>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</si>
  <si>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</si>
  <si>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</si>
  <si>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</si>
  <si>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</si>
  <si>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</si>
  <si>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</si>
  <si>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</si>
  <si>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</si>
  <si>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</si>
  <si>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</si>
  <si>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</si>
  <si>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</si>
  <si>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</si>
  <si>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</si>
  <si>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</si>
  <si>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</si>
  <si>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</si>
  <si>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</si>
  <si>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</si>
  <si>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</si>
  <si>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</si>
  <si>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</si>
  <si>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</si>
  <si>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</si>
  <si>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</si>
  <si>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</si>
  <si>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</si>
  <si>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</si>
  <si>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</si>
  <si>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</si>
  <si>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</si>
  <si>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</si>
  <si>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</si>
  <si>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</si>
  <si>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</si>
  <si>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</si>
  <si>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</si>
  <si>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</si>
  <si>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</si>
  <si>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</si>
  <si>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</si>
  <si>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</si>
  <si>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</si>
  <si>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</si>
  <si>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</si>
  <si>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</si>
  <si>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</si>
  <si>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</si>
  <si>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</si>
  <si>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</si>
  <si>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</si>
  <si>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</si>
  <si>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</si>
  <si>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</si>
  <si>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</si>
  <si>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</si>
  <si>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</si>
  <si>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</si>
  <si>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</si>
  <si>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</si>
  <si>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</si>
  <si>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</si>
  <si>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</si>
  <si>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</si>
  <si>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</si>
  <si>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</si>
  <si>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</si>
  <si>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</si>
  <si>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</si>
  <si>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</si>
  <si>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</si>
  <si>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</si>
  <si>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</si>
  <si>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</si>
  <si>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</si>
  <si>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</si>
  <si>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</si>
  <si>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</si>
  <si>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</si>
  <si>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</si>
  <si>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</si>
  <si>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</si>
  <si>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</si>
  <si>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</si>
  <si>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</si>
  <si>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</si>
  <si>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</si>
  <si>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</si>
  <si>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</si>
  <si>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</si>
  <si>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</si>
  <si>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</si>
  <si>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</si>
  <si>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</si>
  <si>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</si>
  <si>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</si>
  <si>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</si>
  <si>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</si>
  <si>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</si>
  <si>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</si>
  <si>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</si>
  <si>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</si>
  <si>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</si>
  <si>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</si>
  <si>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</si>
  <si>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</si>
  <si>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</si>
  <si>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</si>
  <si>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</si>
  <si>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</si>
  <si>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</si>
  <si>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</si>
  <si>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</si>
  <si>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</si>
  <si>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</si>
  <si>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</si>
  <si>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</si>
  <si>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</si>
  <si>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</si>
  <si>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</si>
  <si>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</si>
  <si>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</si>
  <si>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</si>
  <si>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</si>
  <si>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</si>
  <si>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</si>
  <si>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</si>
  <si>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</si>
  <si>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</si>
  <si>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</si>
  <si>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</si>
  <si>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</si>
  <si>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</si>
  <si>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</si>
  <si>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</si>
  <si>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</si>
  <si>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</si>
  <si>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</si>
  <si>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</si>
  <si>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</si>
  <si>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</si>
  <si>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</si>
  <si>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</si>
  <si>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</si>
  <si>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</si>
  <si>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</si>
  <si>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</si>
  <si>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</si>
  <si>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</si>
  <si>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</si>
  <si>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</si>
  <si>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</si>
  <si>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</si>
  <si>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</si>
  <si>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</si>
  <si>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</si>
  <si>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</si>
  <si>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</si>
  <si>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</si>
  <si>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</si>
  <si>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</si>
  <si>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</si>
  <si>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</si>
  <si>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</si>
  <si>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</si>
  <si>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</si>
  <si>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</si>
  <si>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</si>
  <si>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</si>
  <si>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</si>
  <si>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</si>
  <si>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</si>
  <si>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</si>
  <si>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</si>
  <si>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</si>
  <si>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</si>
  <si>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</si>
  <si>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</si>
  <si>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</si>
  <si>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</si>
  <si>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</si>
  <si>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</si>
  <si>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</si>
  <si>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</si>
  <si>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</si>
  <si>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</si>
  <si>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</si>
  <si>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</si>
  <si>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</si>
  <si>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</si>
  <si>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</si>
  <si>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</si>
  <si>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</si>
  <si>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</si>
  <si>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</si>
  <si>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</si>
  <si>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</si>
  <si>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</si>
  <si>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</si>
  <si>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</si>
  <si>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</si>
  <si>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</si>
  <si>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</si>
  <si>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</si>
  <si>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</si>
  <si>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</si>
  <si>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</si>
  <si>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</si>
  <si>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</si>
  <si>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</si>
  <si>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</si>
  <si>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</si>
  <si>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</si>
  <si>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</si>
  <si>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</si>
  <si>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</si>
  <si>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</si>
  <si>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</si>
  <si>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</si>
  <si>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</si>
  <si>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</si>
  <si>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</si>
  <si>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</si>
  <si>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</si>
  <si>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</si>
  <si>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</si>
  <si>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</si>
  <si>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</si>
  <si>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</si>
  <si>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</si>
  <si>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</si>
  <si>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</si>
  <si>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</si>
  <si>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</si>
  <si>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</si>
  <si>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</si>
  <si>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</si>
  <si>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</si>
  <si>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</si>
  <si>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</si>
  <si>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</si>
  <si>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</si>
  <si>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</si>
  <si>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</si>
  <si>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</si>
  <si>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</si>
  <si>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</si>
  <si>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</si>
  <si>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</si>
  <si>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</si>
  <si>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</si>
  <si>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</si>
  <si>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</si>
  <si>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</si>
  <si>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</si>
  <si>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</si>
  <si>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</si>
  <si>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</si>
  <si>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</si>
  <si>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</si>
  <si>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</si>
  <si>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</si>
  <si>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</si>
  <si>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</si>
  <si>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</si>
  <si>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</si>
  <si>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</si>
  <si>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</si>
  <si>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</si>
  <si>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</si>
  <si>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</si>
  <si>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</si>
  <si>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</si>
  <si>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</si>
  <si>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</si>
  <si>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</si>
  <si>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</si>
  <si>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</si>
  <si>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</si>
  <si>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</si>
  <si>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</si>
  <si>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</si>
  <si>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</si>
  <si>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</si>
  <si>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</si>
  <si>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</si>
  <si>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</si>
  <si>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</si>
  <si>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</si>
  <si>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</si>
  <si>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</si>
  <si>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</si>
  <si>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</si>
  <si>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</si>
  <si>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</si>
  <si>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</si>
  <si>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</si>
  <si>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</si>
  <si>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</si>
  <si>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</si>
  <si>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</si>
  <si>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</si>
  <si>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</si>
  <si>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</si>
  <si>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</si>
  <si>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</si>
  <si>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</si>
  <si>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</si>
  <si>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</si>
  <si>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</si>
  <si>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</si>
  <si>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</si>
  <si>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</si>
  <si>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</si>
  <si>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</si>
  <si>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</si>
  <si>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</si>
  <si>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</si>
  <si>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</si>
  <si>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</si>
  <si>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</si>
  <si>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</si>
  <si>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</si>
  <si>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</si>
  <si>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</si>
  <si>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</si>
  <si>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</si>
  <si>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</si>
  <si>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</si>
  <si>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</si>
  <si>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</si>
  <si>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</si>
  <si>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</si>
  <si>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</si>
  <si>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</si>
  <si>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</si>
  <si>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</si>
  <si>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</si>
  <si>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</si>
  <si>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</si>
  <si>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</si>
  <si>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</si>
  <si>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</si>
  <si>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</si>
  <si>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</si>
  <si>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</si>
  <si>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</si>
  <si>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</si>
  <si>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</si>
  <si>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</si>
  <si>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</si>
  <si>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</si>
  <si>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</si>
  <si>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</si>
  <si>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</si>
  <si>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</si>
  <si>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</si>
  <si>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</si>
  <si>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</si>
  <si>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</si>
  <si>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</si>
  <si>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</si>
  <si>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</si>
  <si>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</si>
  <si>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</si>
  <si>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</si>
  <si>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</si>
  <si>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</si>
  <si>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</si>
  <si>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</si>
  <si>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</si>
  <si>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</si>
  <si>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</si>
  <si>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</si>
  <si>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</si>
  <si>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</si>
  <si>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</si>
  <si>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</si>
  <si>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</si>
  <si>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</si>
  <si>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</si>
  <si>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</si>
  <si>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</si>
  <si>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</si>
  <si>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</si>
  <si>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</si>
  <si>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</si>
  <si>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</si>
  <si>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</si>
  <si>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</si>
  <si>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</si>
  <si>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</si>
  <si>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</si>
  <si>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</si>
  <si>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</si>
  <si>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</si>
  <si>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</si>
  <si>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</si>
  <si>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</si>
  <si>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</si>
  <si>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</si>
  <si>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</si>
  <si>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</si>
  <si>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</si>
  <si>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</si>
  <si>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</si>
  <si>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</si>
  <si>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</si>
  <si>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</si>
  <si>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</si>
  <si>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</si>
  <si>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</si>
  <si>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</si>
  <si>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</si>
  <si>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</si>
  <si>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</si>
  <si>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</si>
  <si>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</si>
  <si>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</si>
  <si>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</si>
  <si>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</si>
  <si>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</si>
  <si>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</si>
  <si>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</si>
  <si>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</si>
  <si>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</si>
  <si>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</si>
  <si>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</si>
  <si>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</si>
  <si>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</si>
  <si>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</si>
  <si>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</si>
  <si>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</si>
  <si>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</si>
  <si>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</si>
  <si>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</si>
  <si>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</si>
  <si>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</si>
  <si>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</si>
  <si>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</si>
  <si>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</si>
  <si>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</si>
  <si>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</si>
  <si>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</si>
  <si>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</si>
  <si>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</si>
  <si>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</si>
  <si>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</si>
  <si>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</si>
  <si>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</si>
  <si>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</si>
  <si>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</si>
  <si>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</si>
  <si>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</si>
  <si>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</si>
  <si>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</si>
  <si>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</si>
  <si>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</si>
  <si>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</si>
  <si>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</si>
  <si>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</si>
  <si>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</si>
  <si>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</si>
  <si>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</si>
  <si>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</si>
  <si>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</si>
  <si>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</si>
  <si>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</si>
  <si>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</si>
  <si>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</si>
  <si>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</si>
  <si>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</si>
  <si>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</si>
  <si>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</si>
  <si>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</si>
  <si>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</si>
  <si>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</si>
  <si>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</si>
  <si>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</si>
  <si>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</si>
  <si>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</si>
  <si>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</si>
  <si>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</si>
  <si>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</si>
  <si>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</si>
  <si>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</si>
  <si>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</si>
  <si>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</si>
  <si>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</si>
  <si>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</si>
  <si>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</si>
  <si>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</si>
  <si>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</si>
  <si>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</si>
  <si>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</si>
  <si>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</si>
  <si>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</si>
  <si>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</si>
  <si>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</si>
  <si>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</si>
  <si>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</si>
  <si>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</si>
  <si>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</si>
  <si>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</si>
  <si>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</si>
  <si>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</si>
  <si>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</si>
  <si>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</si>
  <si>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</si>
  <si>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</si>
  <si>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</si>
  <si>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</si>
  <si>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</si>
  <si>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</si>
  <si>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</si>
  <si>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</si>
  <si>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</si>
  <si>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</si>
  <si>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</si>
  <si>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</si>
  <si>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</si>
  <si>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</si>
  <si>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</si>
  <si>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</si>
  <si>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</si>
  <si>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</si>
  <si>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</si>
  <si>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</si>
  <si>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</si>
  <si>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</si>
  <si>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</si>
  <si>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</si>
  <si>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</si>
  <si>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</si>
  <si>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</si>
  <si>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</si>
  <si>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</si>
  <si>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</si>
  <si>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</si>
  <si>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</si>
  <si>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</si>
  <si>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</si>
  <si>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</si>
  <si>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</si>
  <si>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</si>
  <si>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</si>
  <si>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</si>
  <si>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</si>
  <si>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</si>
  <si>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</si>
  <si>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</si>
  <si>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</si>
  <si>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</si>
  <si>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</si>
  <si>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</si>
  <si>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</si>
  <si>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</si>
  <si>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</si>
  <si>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</si>
  <si>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</si>
  <si>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</si>
  <si>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</si>
  <si>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</si>
  <si>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</si>
  <si>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</si>
  <si>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</si>
  <si>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</si>
  <si>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</si>
  <si>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</si>
  <si>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</si>
  <si>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</si>
  <si>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</si>
  <si>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</si>
  <si>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</si>
  <si>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</si>
  <si>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</si>
  <si>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</si>
  <si>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</si>
  <si>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</si>
  <si>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</si>
  <si>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</si>
  <si>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</si>
  <si>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</si>
  <si>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</si>
  <si>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</si>
  <si>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</si>
  <si>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</si>
  <si>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</si>
  <si>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</si>
  <si>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</si>
  <si>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</si>
  <si>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</si>
  <si>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</si>
  <si>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</si>
  <si>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</si>
  <si>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</si>
  <si>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</si>
  <si>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</si>
  <si>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</si>
  <si>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</si>
  <si>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</si>
  <si>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</si>
  <si>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</si>
  <si>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</si>
  <si>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</si>
  <si>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</si>
  <si>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</si>
  <si>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</si>
  <si>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</si>
  <si>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</si>
  <si>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</si>
  <si>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</si>
  <si>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</si>
  <si>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</si>
  <si>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</si>
  <si>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</si>
  <si>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</si>
  <si>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</si>
  <si>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</si>
  <si>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May 2022</t>
  </si>
  <si>
    <t>Thursday May 5, 2022</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</si>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</sst>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C12" sqref="C12"/>
    </sheetView>
  </sheetViews>
  <sheetFormatPr defaultRowHeight="12.5" x14ac:dyDescent="0.25"/>
  <cols>
    <col min="1" max="1" width="6.453125" customWidth="1"/>
    <col min="2" max="2" width="14" customWidth="1"/>
    <col min="3" max="3" width="10.81640625" customWidth="1"/>
  </cols>
  <sheetData>
    <row r="1" spans="1:74" x14ac:dyDescent="0.25">
      <c r="A1" s="259" t="s">
        <v>223</v>
      </c>
      <c r="B1" s="260"/>
      <c r="C1" s="260"/>
      <c r="D1" s="710" t="s">
        <v>1404</v>
      </c>
      <c r="E1" s="711"/>
      <c r="F1" s="711"/>
      <c r="G1" s="260"/>
      <c r="H1" s="260"/>
      <c r="I1" s="260"/>
      <c r="J1" s="260"/>
      <c r="K1" s="260"/>
      <c r="L1" s="260"/>
      <c r="M1" s="260"/>
      <c r="N1" s="260"/>
      <c r="O1" s="260"/>
      <c r="P1" s="260"/>
    </row>
    <row r="2" spans="1:74" x14ac:dyDescent="0.25">
      <c r="A2" s="707" t="s">
        <v>1352</v>
      </c>
      <c r="D2" s="712" t="s">
        <v>1405</v>
      </c>
      <c r="E2" s="713"/>
      <c r="F2" s="713"/>
      <c r="G2" s="709" t="str">
        <f>"EIA completed modeling and analysis for this report on "&amp;Dates!D2&amp;"."</f>
        <v>EIA completed modeling and analysis for this report on Thursday May 5, 2022.</v>
      </c>
      <c r="H2" s="709"/>
      <c r="I2" s="709"/>
      <c r="J2" s="709"/>
      <c r="K2" s="709"/>
      <c r="L2" s="709"/>
      <c r="M2" s="709"/>
    </row>
    <row r="3" spans="1:74" x14ac:dyDescent="0.25">
      <c r="A3" t="s">
        <v>102</v>
      </c>
      <c r="D3" s="644">
        <f>YEAR(D1)-4</f>
        <v>2018</v>
      </c>
      <c r="G3" s="708"/>
      <c r="H3" s="12"/>
      <c r="I3" s="12"/>
      <c r="J3" s="12"/>
      <c r="K3" s="12"/>
      <c r="L3" s="12"/>
      <c r="M3" s="12"/>
    </row>
    <row r="4" spans="1:74" x14ac:dyDescent="0.25">
      <c r="D4" s="257"/>
    </row>
    <row r="5" spans="1:74" x14ac:dyDescent="0.25">
      <c r="A5" t="s">
        <v>1024</v>
      </c>
      <c r="D5" s="257">
        <f>+D3*100+1</f>
        <v>201801</v>
      </c>
    </row>
    <row r="7" spans="1:74" x14ac:dyDescent="0.25">
      <c r="A7" t="s">
        <v>1026</v>
      </c>
      <c r="D7" s="643">
        <f>IF(MONTH(D1)&gt;1,100*YEAR(D1)+MONTH(D1)-1,100*(YEAR(D1)-1)+12)</f>
        <v>202204</v>
      </c>
    </row>
    <row r="10" spans="1:74" s="271" customFormat="1" x14ac:dyDescent="0.25">
      <c r="A10" s="271" t="s">
        <v>224</v>
      </c>
    </row>
    <row r="11" spans="1:74" s="12" customFormat="1" ht="10" x14ac:dyDescent="0.2">
      <c r="A11" s="43"/>
      <c r="B11" s="44" t="s">
        <v>748</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0" x14ac:dyDescent="0.2">
      <c r="A12" s="43"/>
      <c r="B12" s="47" t="s">
        <v>230</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5">
      <c r="B13" s="47" t="s">
        <v>1025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282" customWidth="1"/>
    <col min="2" max="2" width="90" style="282" customWidth="1"/>
    <col min="3" max="16384" width="8.54296875" style="282"/>
  </cols>
  <sheetData>
    <row r="1" spans="1:18" x14ac:dyDescent="0.25">
      <c r="A1" s="282" t="s">
        <v>501</v>
      </c>
    </row>
    <row r="6" spans="1:18" ht="15.5" x14ac:dyDescent="0.35">
      <c r="B6" s="283" t="str">
        <f>"Short-Term Energy Outlook, "&amp;Dates!D1</f>
        <v>Short-Term Energy Outlook, May 2022</v>
      </c>
    </row>
    <row r="8" spans="1:18" ht="15" customHeight="1" x14ac:dyDescent="0.25">
      <c r="A8" s="284"/>
      <c r="B8" s="285" t="s">
        <v>233</v>
      </c>
      <c r="C8" s="286"/>
      <c r="D8" s="286"/>
      <c r="E8" s="286"/>
      <c r="F8" s="286"/>
      <c r="G8" s="286"/>
      <c r="H8" s="286"/>
      <c r="I8" s="286"/>
      <c r="J8" s="286"/>
      <c r="K8" s="286"/>
      <c r="L8" s="286"/>
      <c r="M8" s="286"/>
      <c r="N8" s="286"/>
      <c r="O8" s="286"/>
      <c r="P8" s="286"/>
      <c r="Q8" s="286"/>
      <c r="R8" s="286"/>
    </row>
    <row r="9" spans="1:18" ht="15" customHeight="1" x14ac:dyDescent="0.25">
      <c r="A9" s="284"/>
      <c r="B9" s="285" t="s">
        <v>981</v>
      </c>
      <c r="C9" s="286"/>
      <c r="D9" s="286"/>
      <c r="E9" s="286"/>
      <c r="F9" s="286"/>
      <c r="G9" s="286"/>
      <c r="H9" s="286"/>
      <c r="I9" s="286"/>
      <c r="J9" s="286"/>
      <c r="K9" s="286"/>
      <c r="L9" s="286"/>
      <c r="M9" s="286"/>
      <c r="N9" s="286"/>
      <c r="O9" s="286"/>
      <c r="P9" s="286"/>
      <c r="Q9" s="286"/>
      <c r="R9" s="286"/>
    </row>
    <row r="10" spans="1:18" ht="15" customHeight="1" x14ac:dyDescent="0.25">
      <c r="A10" s="284"/>
      <c r="B10" s="285" t="s">
        <v>893</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1349</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1350</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919</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894</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975</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793</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234</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66</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235</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805</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794</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795</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1312</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1313</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1080</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1037</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99</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236</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237</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P5" transitionEvaluation="1" transitionEntry="1">
    <pageSetUpPr fitToPage="1"/>
  </sheetPr>
  <dimension ref="A1:BV144"/>
  <sheetViews>
    <sheetView showGridLines="0" tabSelected="1" zoomScaleNormal="100" workbookViewId="0">
      <pane xSplit="2" ySplit="4" topLeftCell="AP5" activePane="bottomRight" state="frozen"/>
      <selection activeCell="BF1" sqref="BF1"/>
      <selection pane="topRight" activeCell="BF1" sqref="BF1"/>
      <selection pane="bottomLeft" activeCell="BF1" sqref="BF1"/>
      <selection pane="bottomRight" activeCell="AT19" sqref="AT19"/>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8" customWidth="1"/>
    <col min="56" max="58" width="6.54296875" style="666" customWidth="1"/>
    <col min="59" max="62" width="6.54296875" style="308" customWidth="1"/>
    <col min="63" max="74" width="6.54296875" style="12" customWidth="1"/>
    <col min="75" max="16384" width="9.54296875" style="12"/>
  </cols>
  <sheetData>
    <row r="1" spans="1:74" s="11" customFormat="1" ht="13" x14ac:dyDescent="0.3">
      <c r="A1" s="759" t="s">
        <v>792</v>
      </c>
      <c r="B1" s="761" t="s">
        <v>233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Y1" s="447"/>
      <c r="AZ1" s="447"/>
      <c r="BA1" s="447"/>
      <c r="BB1" s="447"/>
      <c r="BC1" s="447"/>
      <c r="BD1" s="664"/>
      <c r="BE1" s="664"/>
      <c r="BF1" s="664"/>
      <c r="BG1" s="447"/>
      <c r="BH1" s="447"/>
      <c r="BI1" s="447"/>
      <c r="BJ1" s="447"/>
    </row>
    <row r="2" spans="1:74" s="13"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9"/>
      <c r="B5" s="20" t="s">
        <v>1385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988</v>
      </c>
      <c r="BN6" s="387"/>
      <c r="BO6" s="387"/>
      <c r="BP6" s="387"/>
      <c r="BQ6" s="387"/>
      <c r="BR6" s="387"/>
      <c r="BS6" s="387"/>
      <c r="BT6" s="387"/>
      <c r="BU6" s="387"/>
      <c r="BV6" s="387"/>
    </row>
    <row r="7" spans="1:74" ht="11.15" customHeight="1" x14ac:dyDescent="0.25">
      <c r="A7" s="19"/>
      <c r="B7" s="22" t="s">
        <v>103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5" customHeight="1" x14ac:dyDescent="0.25">
      <c r="A8" s="19" t="s">
        <v>497</v>
      </c>
      <c r="B8" s="23" t="s">
        <v>87</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12.784808999999999</v>
      </c>
      <c r="AB8" s="210">
        <v>12.825811</v>
      </c>
      <c r="AC8" s="210">
        <v>12.816057000000001</v>
      </c>
      <c r="AD8" s="210">
        <v>11.911472</v>
      </c>
      <c r="AE8" s="210">
        <v>9.7111169999999998</v>
      </c>
      <c r="AF8" s="210">
        <v>10.419767999999999</v>
      </c>
      <c r="AG8" s="210">
        <v>10.956484</v>
      </c>
      <c r="AH8" s="210">
        <v>10.557567000000001</v>
      </c>
      <c r="AI8" s="210">
        <v>10.868058</v>
      </c>
      <c r="AJ8" s="210">
        <v>10.413411999999999</v>
      </c>
      <c r="AK8" s="210">
        <v>11.120706999999999</v>
      </c>
      <c r="AL8" s="210">
        <v>11.083595000000001</v>
      </c>
      <c r="AM8" s="210">
        <v>11.056365</v>
      </c>
      <c r="AN8" s="210">
        <v>9.7730589999999999</v>
      </c>
      <c r="AO8" s="210">
        <v>11.159560000000001</v>
      </c>
      <c r="AP8" s="210">
        <v>11.230181</v>
      </c>
      <c r="AQ8" s="210">
        <v>11.333753</v>
      </c>
      <c r="AR8" s="210">
        <v>11.288152</v>
      </c>
      <c r="AS8" s="210">
        <v>11.329927</v>
      </c>
      <c r="AT8" s="210">
        <v>11.206238000000001</v>
      </c>
      <c r="AU8" s="210">
        <v>10.851266000000001</v>
      </c>
      <c r="AV8" s="210">
        <v>11.526268999999999</v>
      </c>
      <c r="AW8" s="210">
        <v>11.769166</v>
      </c>
      <c r="AX8" s="210">
        <v>11.603532</v>
      </c>
      <c r="AY8" s="210">
        <v>11.361755</v>
      </c>
      <c r="AZ8" s="210">
        <v>11.311729</v>
      </c>
      <c r="BA8" s="210">
        <v>11.586018385999999</v>
      </c>
      <c r="BB8" s="210">
        <v>11.625904911999999</v>
      </c>
      <c r="BC8" s="299">
        <v>11.835129999999999</v>
      </c>
      <c r="BD8" s="299">
        <v>11.88991</v>
      </c>
      <c r="BE8" s="299">
        <v>11.99014</v>
      </c>
      <c r="BF8" s="299">
        <v>12.08643</v>
      </c>
      <c r="BG8" s="299">
        <v>12.150080000000001</v>
      </c>
      <c r="BH8" s="299">
        <v>12.17469</v>
      </c>
      <c r="BI8" s="299">
        <v>12.416650000000001</v>
      </c>
      <c r="BJ8" s="299">
        <v>12.468059999999999</v>
      </c>
      <c r="BK8" s="299">
        <v>12.516780000000001</v>
      </c>
      <c r="BL8" s="299">
        <v>12.561719999999999</v>
      </c>
      <c r="BM8" s="299">
        <v>12.608029999999999</v>
      </c>
      <c r="BN8" s="299">
        <v>12.67681</v>
      </c>
      <c r="BO8" s="299">
        <v>12.68717</v>
      </c>
      <c r="BP8" s="299">
        <v>12.76864</v>
      </c>
      <c r="BQ8" s="299">
        <v>12.84323</v>
      </c>
      <c r="BR8" s="299">
        <v>12.962009999999999</v>
      </c>
      <c r="BS8" s="299">
        <v>13.012779999999999</v>
      </c>
      <c r="BT8" s="299">
        <v>12.989879999999999</v>
      </c>
      <c r="BU8" s="299">
        <v>13.263669999999999</v>
      </c>
      <c r="BV8" s="299">
        <v>13.28403</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99"/>
      <c r="BD9" s="299"/>
      <c r="BE9" s="299"/>
      <c r="BF9" s="299"/>
      <c r="BG9" s="299"/>
      <c r="BH9" s="299"/>
      <c r="BI9" s="299"/>
      <c r="BJ9" s="299"/>
      <c r="BK9" s="299"/>
      <c r="BL9" s="299"/>
      <c r="BM9" s="299"/>
      <c r="BN9" s="299"/>
      <c r="BO9" s="299"/>
      <c r="BP9" s="299"/>
      <c r="BQ9" s="299"/>
      <c r="BR9" s="299"/>
      <c r="BS9" s="299"/>
      <c r="BT9" s="299"/>
      <c r="BU9" s="299"/>
      <c r="BV9" s="299"/>
    </row>
    <row r="10" spans="1:74" ht="11.15" customHeight="1" x14ac:dyDescent="0.25">
      <c r="A10" s="19"/>
      <c r="B10" s="22" t="s">
        <v>46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19" t="s">
        <v>528</v>
      </c>
      <c r="B11" s="23" t="s">
        <v>92</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92.804806451999994</v>
      </c>
      <c r="AN11" s="210">
        <v>86.242714285999995</v>
      </c>
      <c r="AO11" s="210">
        <v>92.288612903000001</v>
      </c>
      <c r="AP11" s="210">
        <v>93.234466667000007</v>
      </c>
      <c r="AQ11" s="210">
        <v>93.012064515999995</v>
      </c>
      <c r="AR11" s="210">
        <v>93.219466667000006</v>
      </c>
      <c r="AS11" s="210">
        <v>93.687774193999999</v>
      </c>
      <c r="AT11" s="210">
        <v>94.265419355000006</v>
      </c>
      <c r="AU11" s="210">
        <v>93.618899999999996</v>
      </c>
      <c r="AV11" s="210">
        <v>95.579161290000002</v>
      </c>
      <c r="AW11" s="210">
        <v>96.997433333000004</v>
      </c>
      <c r="AX11" s="210">
        <v>97.032161290000005</v>
      </c>
      <c r="AY11" s="210">
        <v>94.712709677000007</v>
      </c>
      <c r="AZ11" s="210">
        <v>94.057678570999997</v>
      </c>
      <c r="BA11" s="210">
        <v>95.157769999999999</v>
      </c>
      <c r="BB11" s="210">
        <v>95.525080000000003</v>
      </c>
      <c r="BC11" s="299">
        <v>95.821510000000004</v>
      </c>
      <c r="BD11" s="299">
        <v>96.105760000000004</v>
      </c>
      <c r="BE11" s="299">
        <v>96.533469999999994</v>
      </c>
      <c r="BF11" s="299">
        <v>97.208209999999994</v>
      </c>
      <c r="BG11" s="299">
        <v>97.797219999999996</v>
      </c>
      <c r="BH11" s="299">
        <v>98.431539999999998</v>
      </c>
      <c r="BI11" s="299">
        <v>99.272660000000002</v>
      </c>
      <c r="BJ11" s="299">
        <v>99.714309999999998</v>
      </c>
      <c r="BK11" s="299">
        <v>99.802120000000002</v>
      </c>
      <c r="BL11" s="299">
        <v>100.2732</v>
      </c>
      <c r="BM11" s="299">
        <v>100.68770000000001</v>
      </c>
      <c r="BN11" s="299">
        <v>101.1395</v>
      </c>
      <c r="BO11" s="299">
        <v>101.59739999999999</v>
      </c>
      <c r="BP11" s="299">
        <v>101.9199</v>
      </c>
      <c r="BQ11" s="299">
        <v>102.1884</v>
      </c>
      <c r="BR11" s="299">
        <v>102.42319999999999</v>
      </c>
      <c r="BS11" s="299">
        <v>102.6613</v>
      </c>
      <c r="BT11" s="299">
        <v>102.617</v>
      </c>
      <c r="BU11" s="299">
        <v>102.7206</v>
      </c>
      <c r="BV11" s="299">
        <v>102.4413</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99"/>
      <c r="BD12" s="299"/>
      <c r="BE12" s="299"/>
      <c r="BF12" s="299"/>
      <c r="BG12" s="299"/>
      <c r="BH12" s="299"/>
      <c r="BI12" s="299"/>
      <c r="BJ12" s="299"/>
      <c r="BK12" s="299"/>
      <c r="BL12" s="299"/>
      <c r="BM12" s="299"/>
      <c r="BN12" s="299"/>
      <c r="BO12" s="299"/>
      <c r="BP12" s="299"/>
      <c r="BQ12" s="299"/>
      <c r="BR12" s="299"/>
      <c r="BS12" s="299"/>
      <c r="BT12" s="299"/>
      <c r="BU12" s="299"/>
      <c r="BV12" s="299"/>
    </row>
    <row r="13" spans="1:74" ht="11.15" customHeight="1" x14ac:dyDescent="0.25">
      <c r="A13" s="19"/>
      <c r="B13" s="22" t="s">
        <v>785</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300"/>
      <c r="BD13" s="300"/>
      <c r="BE13" s="300"/>
      <c r="BF13" s="300"/>
      <c r="BG13" s="300"/>
      <c r="BH13" s="300"/>
      <c r="BI13" s="300"/>
      <c r="BJ13" s="300"/>
      <c r="BK13" s="300"/>
      <c r="BL13" s="300"/>
      <c r="BM13" s="300"/>
      <c r="BN13" s="300"/>
      <c r="BO13" s="300"/>
      <c r="BP13" s="300"/>
      <c r="BQ13" s="300"/>
      <c r="BR13" s="300"/>
      <c r="BS13" s="300"/>
      <c r="BT13" s="300"/>
      <c r="BU13" s="300"/>
      <c r="BV13" s="300"/>
    </row>
    <row r="14" spans="1:74" ht="11.15" customHeight="1" x14ac:dyDescent="0.25">
      <c r="A14" s="19" t="s">
        <v>198</v>
      </c>
      <c r="B14" s="23" t="s">
        <v>800</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55.656337999999998</v>
      </c>
      <c r="AB14" s="68">
        <v>47.416158000000003</v>
      </c>
      <c r="AC14" s="68">
        <v>46.097239000000002</v>
      </c>
      <c r="AD14" s="68">
        <v>39.333956999999998</v>
      </c>
      <c r="AE14" s="68">
        <v>37.250770000000003</v>
      </c>
      <c r="AF14" s="68">
        <v>39.595498999999997</v>
      </c>
      <c r="AG14" s="68">
        <v>43.207604000000003</v>
      </c>
      <c r="AH14" s="68">
        <v>47.512340000000002</v>
      </c>
      <c r="AI14" s="68">
        <v>45.131293999999997</v>
      </c>
      <c r="AJ14" s="68">
        <v>44.982326999999998</v>
      </c>
      <c r="AK14" s="68">
        <v>44.339050999999998</v>
      </c>
      <c r="AL14" s="68">
        <v>44.797727000000002</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49.347633000000002</v>
      </c>
      <c r="AW14" s="68">
        <v>49.065767999999998</v>
      </c>
      <c r="AX14" s="68">
        <v>48.670406</v>
      </c>
      <c r="AY14" s="68">
        <v>49.630927</v>
      </c>
      <c r="AZ14" s="68">
        <v>47.115346000000002</v>
      </c>
      <c r="BA14" s="68">
        <v>50.692194999999998</v>
      </c>
      <c r="BB14" s="68">
        <v>45.385548446999998</v>
      </c>
      <c r="BC14" s="301">
        <v>47.045679999999997</v>
      </c>
      <c r="BD14" s="301">
        <v>47.994950000000003</v>
      </c>
      <c r="BE14" s="301">
        <v>49.304029999999997</v>
      </c>
      <c r="BF14" s="301">
        <v>54.640740000000001</v>
      </c>
      <c r="BG14" s="301">
        <v>51.202159999999999</v>
      </c>
      <c r="BH14" s="301">
        <v>52.715560000000004</v>
      </c>
      <c r="BI14" s="301">
        <v>51.950580000000002</v>
      </c>
      <c r="BJ14" s="301">
        <v>50.632379999999998</v>
      </c>
      <c r="BK14" s="301">
        <v>51.52111</v>
      </c>
      <c r="BL14" s="301">
        <v>46.629100000000001</v>
      </c>
      <c r="BM14" s="301">
        <v>51.70476</v>
      </c>
      <c r="BN14" s="301">
        <v>47.880569999999999</v>
      </c>
      <c r="BO14" s="301">
        <v>48.859050000000003</v>
      </c>
      <c r="BP14" s="301">
        <v>48.802109999999999</v>
      </c>
      <c r="BQ14" s="301">
        <v>50.966340000000002</v>
      </c>
      <c r="BR14" s="301">
        <v>55.433660000000003</v>
      </c>
      <c r="BS14" s="301">
        <v>52.327300000000001</v>
      </c>
      <c r="BT14" s="301">
        <v>52.261310000000002</v>
      </c>
      <c r="BU14" s="301">
        <v>50.188000000000002</v>
      </c>
      <c r="BV14" s="301">
        <v>48.64226</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16"/>
      <c r="B16" s="20" t="s">
        <v>786</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300"/>
      <c r="BD16" s="300"/>
      <c r="BE16" s="300"/>
      <c r="BF16" s="300"/>
      <c r="BG16" s="300"/>
      <c r="BH16" s="300"/>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300"/>
      <c r="BD17" s="300"/>
      <c r="BE17" s="300"/>
      <c r="BF17" s="300"/>
      <c r="BG17" s="300"/>
      <c r="BH17" s="300"/>
      <c r="BI17" s="300"/>
      <c r="BJ17" s="300"/>
      <c r="BK17" s="300"/>
      <c r="BL17" s="300"/>
      <c r="BM17" s="300"/>
      <c r="BN17" s="300"/>
      <c r="BO17" s="300"/>
      <c r="BP17" s="300"/>
      <c r="BQ17" s="300"/>
      <c r="BR17" s="300"/>
      <c r="BS17" s="300"/>
      <c r="BT17" s="300"/>
      <c r="BU17" s="300"/>
      <c r="BV17" s="300"/>
    </row>
    <row r="18" spans="1:74" ht="11.15" customHeight="1" x14ac:dyDescent="0.25">
      <c r="A18" s="16"/>
      <c r="B18" s="25" t="s">
        <v>529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02"/>
      <c r="BD18" s="302"/>
      <c r="BE18" s="302"/>
      <c r="BF18" s="302"/>
      <c r="BG18" s="302"/>
      <c r="BH18" s="302"/>
      <c r="BI18" s="302"/>
      <c r="BJ18" s="302"/>
      <c r="BK18" s="302"/>
      <c r="BL18" s="302"/>
      <c r="BM18" s="302"/>
      <c r="BN18" s="302"/>
      <c r="BO18" s="302"/>
      <c r="BP18" s="302"/>
      <c r="BQ18" s="302"/>
      <c r="BR18" s="302"/>
      <c r="BS18" s="302"/>
      <c r="BT18" s="302"/>
      <c r="BU18" s="302"/>
      <c r="BV18" s="302"/>
    </row>
    <row r="19" spans="1:74" ht="11.15" customHeight="1" x14ac:dyDescent="0.25">
      <c r="A19" s="26" t="s">
        <v>511</v>
      </c>
      <c r="B19" s="27" t="s">
        <v>87</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19.933385999999999</v>
      </c>
      <c r="AB19" s="210">
        <v>20.132245999999999</v>
      </c>
      <c r="AC19" s="210">
        <v>18.462838000000001</v>
      </c>
      <c r="AD19" s="210">
        <v>14.548503</v>
      </c>
      <c r="AE19" s="210">
        <v>16.078182999999999</v>
      </c>
      <c r="AF19" s="210">
        <v>17.578056</v>
      </c>
      <c r="AG19" s="210">
        <v>18.381069</v>
      </c>
      <c r="AH19" s="210">
        <v>18.557874000000002</v>
      </c>
      <c r="AI19" s="210">
        <v>18.414828</v>
      </c>
      <c r="AJ19" s="210">
        <v>18.613648000000001</v>
      </c>
      <c r="AK19" s="210">
        <v>18.742515999999998</v>
      </c>
      <c r="AL19" s="210">
        <v>18.801689</v>
      </c>
      <c r="AM19" s="210">
        <v>18.595396000000001</v>
      </c>
      <c r="AN19" s="210">
        <v>17.444196999999999</v>
      </c>
      <c r="AO19" s="210">
        <v>19.203827</v>
      </c>
      <c r="AP19" s="210">
        <v>19.45936</v>
      </c>
      <c r="AQ19" s="210">
        <v>20.093637999999999</v>
      </c>
      <c r="AR19" s="210">
        <v>20.537154000000001</v>
      </c>
      <c r="AS19" s="210">
        <v>19.894007999999999</v>
      </c>
      <c r="AT19" s="210">
        <v>20.510579</v>
      </c>
      <c r="AU19" s="210">
        <v>20.223534999999998</v>
      </c>
      <c r="AV19" s="210">
        <v>19.891587999999999</v>
      </c>
      <c r="AW19" s="210">
        <v>20.594615999999998</v>
      </c>
      <c r="AX19" s="210">
        <v>20.764402</v>
      </c>
      <c r="AY19" s="210">
        <v>19.731010000000001</v>
      </c>
      <c r="AZ19" s="210">
        <v>20.435638000000001</v>
      </c>
      <c r="BA19" s="210">
        <v>19.970621323</v>
      </c>
      <c r="BB19" s="210">
        <v>19.873843684000001</v>
      </c>
      <c r="BC19" s="299">
        <v>20.29684</v>
      </c>
      <c r="BD19" s="299">
        <v>20.73441</v>
      </c>
      <c r="BE19" s="299">
        <v>20.754999999999999</v>
      </c>
      <c r="BF19" s="299">
        <v>21.003139999999998</v>
      </c>
      <c r="BG19" s="299">
        <v>20.46604</v>
      </c>
      <c r="BH19" s="299">
        <v>20.860299999999999</v>
      </c>
      <c r="BI19" s="299">
        <v>21.09459</v>
      </c>
      <c r="BJ19" s="299">
        <v>20.876439999999999</v>
      </c>
      <c r="BK19" s="299">
        <v>20.07789</v>
      </c>
      <c r="BL19" s="299">
        <v>20.308029999999999</v>
      </c>
      <c r="BM19" s="299">
        <v>20.465969999999999</v>
      </c>
      <c r="BN19" s="299">
        <v>20.54457</v>
      </c>
      <c r="BO19" s="299">
        <v>20.761970000000002</v>
      </c>
      <c r="BP19" s="299">
        <v>20.986470000000001</v>
      </c>
      <c r="BQ19" s="299">
        <v>20.985279999999999</v>
      </c>
      <c r="BR19" s="299">
        <v>21.219519999999999</v>
      </c>
      <c r="BS19" s="299">
        <v>20.781970000000001</v>
      </c>
      <c r="BT19" s="299">
        <v>21.04278</v>
      </c>
      <c r="BU19" s="299">
        <v>21.101030000000002</v>
      </c>
      <c r="BV19" s="299">
        <v>21.087319999999998</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99"/>
      <c r="BD20" s="299"/>
      <c r="BE20" s="299"/>
      <c r="BF20" s="299"/>
      <c r="BG20" s="299"/>
      <c r="BH20" s="299"/>
      <c r="BI20" s="299"/>
      <c r="BJ20" s="299"/>
      <c r="BK20" s="299"/>
      <c r="BL20" s="299"/>
      <c r="BM20" s="299"/>
      <c r="BN20" s="299"/>
      <c r="BO20" s="299"/>
      <c r="BP20" s="299"/>
      <c r="BQ20" s="299"/>
      <c r="BR20" s="299"/>
      <c r="BS20" s="299"/>
      <c r="BT20" s="299"/>
      <c r="BU20" s="299"/>
      <c r="BV20" s="299"/>
    </row>
    <row r="21" spans="1:74" ht="11.15" customHeight="1" x14ac:dyDescent="0.25">
      <c r="A21" s="16"/>
      <c r="B21" s="25" t="s">
        <v>606</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303"/>
      <c r="BD21" s="303"/>
      <c r="BE21" s="303"/>
      <c r="BF21" s="303"/>
      <c r="BG21" s="303"/>
      <c r="BH21" s="303"/>
      <c r="BI21" s="303"/>
      <c r="BJ21" s="303"/>
      <c r="BK21" s="303"/>
      <c r="BL21" s="303"/>
      <c r="BM21" s="303"/>
      <c r="BN21" s="303"/>
      <c r="BO21" s="303"/>
      <c r="BP21" s="303"/>
      <c r="BQ21" s="303"/>
      <c r="BR21" s="303"/>
      <c r="BS21" s="303"/>
      <c r="BT21" s="303"/>
      <c r="BU21" s="303"/>
      <c r="BV21" s="303"/>
    </row>
    <row r="22" spans="1:74" ht="11.15" customHeight="1" x14ac:dyDescent="0.25">
      <c r="A22" s="26" t="s">
        <v>543</v>
      </c>
      <c r="B22" s="27" t="s">
        <v>92</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84.375167645000005</v>
      </c>
      <c r="AP22" s="210">
        <v>74.615050636999996</v>
      </c>
      <c r="AQ22" s="210">
        <v>67.541081452</v>
      </c>
      <c r="AR22" s="210">
        <v>73.830901202999996</v>
      </c>
      <c r="AS22" s="210">
        <v>77.032020746000001</v>
      </c>
      <c r="AT22" s="210">
        <v>77.771968517000005</v>
      </c>
      <c r="AU22" s="210">
        <v>70.339450366999998</v>
      </c>
      <c r="AV22" s="210">
        <v>72.184277358000003</v>
      </c>
      <c r="AW22" s="210">
        <v>88.665649569999999</v>
      </c>
      <c r="AX22" s="210">
        <v>96.117775456000004</v>
      </c>
      <c r="AY22" s="210">
        <v>115.85660426</v>
      </c>
      <c r="AZ22" s="210">
        <v>108.57235518</v>
      </c>
      <c r="BA22" s="210">
        <v>89.797370099999995</v>
      </c>
      <c r="BB22" s="210">
        <v>79.854296099999999</v>
      </c>
      <c r="BC22" s="299">
        <v>69.459040000000002</v>
      </c>
      <c r="BD22" s="299">
        <v>74.12079</v>
      </c>
      <c r="BE22" s="299">
        <v>78.793059999999997</v>
      </c>
      <c r="BF22" s="299">
        <v>77.601209999999995</v>
      </c>
      <c r="BG22" s="299">
        <v>72.187629999999999</v>
      </c>
      <c r="BH22" s="299">
        <v>74.091859999999997</v>
      </c>
      <c r="BI22" s="299">
        <v>86.471770000000006</v>
      </c>
      <c r="BJ22" s="299">
        <v>103.22839999999999</v>
      </c>
      <c r="BK22" s="299">
        <v>110.81359999999999</v>
      </c>
      <c r="BL22" s="299">
        <v>102.28230000000001</v>
      </c>
      <c r="BM22" s="299">
        <v>88.527379999999994</v>
      </c>
      <c r="BN22" s="299">
        <v>75.463899999999995</v>
      </c>
      <c r="BO22" s="299">
        <v>68.639759999999995</v>
      </c>
      <c r="BP22" s="299">
        <v>75.260440000000003</v>
      </c>
      <c r="BQ22" s="299">
        <v>80.156080000000003</v>
      </c>
      <c r="BR22" s="299">
        <v>79.879819999999995</v>
      </c>
      <c r="BS22" s="299">
        <v>72.667640000000006</v>
      </c>
      <c r="BT22" s="299">
        <v>76.249899999999997</v>
      </c>
      <c r="BU22" s="299">
        <v>88.828860000000006</v>
      </c>
      <c r="BV22" s="299">
        <v>105.3389</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99"/>
      <c r="BD23" s="299"/>
      <c r="BE23" s="299"/>
      <c r="BF23" s="299"/>
      <c r="BG23" s="299"/>
      <c r="BH23" s="299"/>
      <c r="BI23" s="299"/>
      <c r="BJ23" s="299"/>
      <c r="BK23" s="299"/>
      <c r="BL23" s="299"/>
      <c r="BM23" s="299"/>
      <c r="BN23" s="299"/>
      <c r="BO23" s="299"/>
      <c r="BP23" s="299"/>
      <c r="BQ23" s="299"/>
      <c r="BR23" s="299"/>
      <c r="BS23" s="299"/>
      <c r="BT23" s="299"/>
      <c r="BU23" s="299"/>
      <c r="BV23" s="299"/>
    </row>
    <row r="24" spans="1:74" ht="11.15" customHeight="1" x14ac:dyDescent="0.25">
      <c r="A24" s="16"/>
      <c r="B24" s="25" t="s">
        <v>104</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99"/>
      <c r="BD24" s="299"/>
      <c r="BE24" s="299"/>
      <c r="BF24" s="299"/>
      <c r="BG24" s="299"/>
      <c r="BH24" s="299"/>
      <c r="BI24" s="299"/>
      <c r="BJ24" s="299"/>
      <c r="BK24" s="299"/>
      <c r="BL24" s="299"/>
      <c r="BM24" s="299"/>
      <c r="BN24" s="299"/>
      <c r="BO24" s="299"/>
      <c r="BP24" s="299"/>
      <c r="BQ24" s="299"/>
      <c r="BR24" s="299"/>
      <c r="BS24" s="299"/>
      <c r="BT24" s="299"/>
      <c r="BU24" s="299"/>
      <c r="BV24" s="299"/>
    </row>
    <row r="25" spans="1:74" ht="11.15" customHeight="1" x14ac:dyDescent="0.25">
      <c r="A25" s="26" t="s">
        <v>216</v>
      </c>
      <c r="B25" s="27" t="s">
        <v>800</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39.403025198999998</v>
      </c>
      <c r="AW25" s="68">
        <v>36.490302419999999</v>
      </c>
      <c r="AX25" s="68">
        <v>38.177002819999998</v>
      </c>
      <c r="AY25" s="68">
        <v>52.498687216</v>
      </c>
      <c r="AZ25" s="68">
        <v>43.432350470000003</v>
      </c>
      <c r="BA25" s="68">
        <v>38.438138449999997</v>
      </c>
      <c r="BB25" s="68">
        <v>32.7648078</v>
      </c>
      <c r="BC25" s="301">
        <v>37.764870000000002</v>
      </c>
      <c r="BD25" s="301">
        <v>48.241979999999998</v>
      </c>
      <c r="BE25" s="301">
        <v>56.712949999999999</v>
      </c>
      <c r="BF25" s="301">
        <v>56.104430000000001</v>
      </c>
      <c r="BG25" s="301">
        <v>44.901969999999999</v>
      </c>
      <c r="BH25" s="301">
        <v>37.914439999999999</v>
      </c>
      <c r="BI25" s="301">
        <v>39.141089999999998</v>
      </c>
      <c r="BJ25" s="301">
        <v>43.279829999999997</v>
      </c>
      <c r="BK25" s="301">
        <v>48.463540000000002</v>
      </c>
      <c r="BL25" s="301">
        <v>41.130499999999998</v>
      </c>
      <c r="BM25" s="301">
        <v>38.200020000000002</v>
      </c>
      <c r="BN25" s="301">
        <v>31.431260000000002</v>
      </c>
      <c r="BO25" s="301">
        <v>37.210129999999999</v>
      </c>
      <c r="BP25" s="301">
        <v>45.846719999999998</v>
      </c>
      <c r="BQ25" s="301">
        <v>53.987589999999997</v>
      </c>
      <c r="BR25" s="301">
        <v>53.886569999999999</v>
      </c>
      <c r="BS25" s="301">
        <v>45.393300000000004</v>
      </c>
      <c r="BT25" s="301">
        <v>35.822420000000001</v>
      </c>
      <c r="BU25" s="301">
        <v>36.731569999999998</v>
      </c>
      <c r="BV25" s="301">
        <v>42.088039999999999</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303"/>
      <c r="BD26" s="303"/>
      <c r="BE26" s="303"/>
      <c r="BF26" s="303"/>
      <c r="BG26" s="303"/>
      <c r="BH26" s="303"/>
      <c r="BI26" s="303"/>
      <c r="BJ26" s="303"/>
      <c r="BK26" s="303"/>
      <c r="BL26" s="303"/>
      <c r="BM26" s="303"/>
      <c r="BN26" s="303"/>
      <c r="BO26" s="303"/>
      <c r="BP26" s="303"/>
      <c r="BQ26" s="303"/>
      <c r="BR26" s="303"/>
      <c r="BS26" s="303"/>
      <c r="BT26" s="303"/>
      <c r="BU26" s="303"/>
      <c r="BV26" s="303"/>
    </row>
    <row r="27" spans="1:74" ht="11.15" customHeight="1" x14ac:dyDescent="0.25">
      <c r="A27" s="16"/>
      <c r="B27" s="29" t="s">
        <v>784</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99"/>
      <c r="BD27" s="299"/>
      <c r="BE27" s="299"/>
      <c r="BF27" s="299"/>
      <c r="BG27" s="299"/>
      <c r="BH27" s="299"/>
      <c r="BI27" s="299"/>
      <c r="BJ27" s="299"/>
      <c r="BK27" s="299"/>
      <c r="BL27" s="299"/>
      <c r="BM27" s="299"/>
      <c r="BN27" s="299"/>
      <c r="BO27" s="299"/>
      <c r="BP27" s="299"/>
      <c r="BQ27" s="299"/>
      <c r="BR27" s="299"/>
      <c r="BS27" s="299"/>
      <c r="BT27" s="299"/>
      <c r="BU27" s="299"/>
      <c r="BV27" s="299"/>
    </row>
    <row r="28" spans="1:74" ht="11.15" customHeight="1" x14ac:dyDescent="0.25">
      <c r="A28" s="16" t="s">
        <v>604</v>
      </c>
      <c r="B28" s="27" t="s">
        <v>95</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11.248277162999999</v>
      </c>
      <c r="BA28" s="210">
        <v>10.11008</v>
      </c>
      <c r="BB28" s="210">
        <v>9.7284989999999993</v>
      </c>
      <c r="BC28" s="299">
        <v>9.9445359999999994</v>
      </c>
      <c r="BD28" s="299">
        <v>11.688639999999999</v>
      </c>
      <c r="BE28" s="299">
        <v>12.554539999999999</v>
      </c>
      <c r="BF28" s="299">
        <v>12.61054</v>
      </c>
      <c r="BG28" s="299">
        <v>11.56418</v>
      </c>
      <c r="BH28" s="299">
        <v>10.18221</v>
      </c>
      <c r="BI28" s="299">
        <v>10.00225</v>
      </c>
      <c r="BJ28" s="299">
        <v>10.737629999999999</v>
      </c>
      <c r="BK28" s="299">
        <v>11.473610000000001</v>
      </c>
      <c r="BL28" s="299">
        <v>11.246449999999999</v>
      </c>
      <c r="BM28" s="299">
        <v>10.246790000000001</v>
      </c>
      <c r="BN28" s="299">
        <v>9.7318909999999992</v>
      </c>
      <c r="BO28" s="299">
        <v>9.9857530000000008</v>
      </c>
      <c r="BP28" s="299">
        <v>11.77854</v>
      </c>
      <c r="BQ28" s="299">
        <v>12.604850000000001</v>
      </c>
      <c r="BR28" s="299">
        <v>12.736649999999999</v>
      </c>
      <c r="BS28" s="299">
        <v>11.718019999999999</v>
      </c>
      <c r="BT28" s="299">
        <v>10.301690000000001</v>
      </c>
      <c r="BU28" s="299">
        <v>10.119960000000001</v>
      </c>
      <c r="BV28" s="299">
        <v>10.87003</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99"/>
      <c r="BD29" s="299"/>
      <c r="BE29" s="299"/>
      <c r="BF29" s="299"/>
      <c r="BG29" s="299"/>
      <c r="BH29" s="299"/>
      <c r="BI29" s="299"/>
      <c r="BJ29" s="299"/>
      <c r="BK29" s="299"/>
      <c r="BL29" s="299"/>
      <c r="BM29" s="299"/>
      <c r="BN29" s="299"/>
      <c r="BO29" s="299"/>
      <c r="BP29" s="299"/>
      <c r="BQ29" s="299"/>
      <c r="BR29" s="299"/>
      <c r="BS29" s="299"/>
      <c r="BT29" s="299"/>
      <c r="BU29" s="299"/>
      <c r="BV29" s="299"/>
    </row>
    <row r="30" spans="1:74" ht="11.15" customHeight="1" x14ac:dyDescent="0.25">
      <c r="A30" s="16"/>
      <c r="B30" s="25" t="s">
        <v>225</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99"/>
      <c r="BD30" s="299"/>
      <c r="BE30" s="299"/>
      <c r="BF30" s="299"/>
      <c r="BG30" s="299"/>
      <c r="BH30" s="299"/>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96</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0.96320163134000003</v>
      </c>
      <c r="AB31" s="210">
        <v>0.97175862593999995</v>
      </c>
      <c r="AC31" s="210">
        <v>0.96830343258999996</v>
      </c>
      <c r="AD31" s="210">
        <v>0.92049802562000005</v>
      </c>
      <c r="AE31" s="210">
        <v>1.0277460651000001</v>
      </c>
      <c r="AF31" s="210">
        <v>1.0429987325000001</v>
      </c>
      <c r="AG31" s="210">
        <v>0.98967479281000004</v>
      </c>
      <c r="AH31" s="210">
        <v>0.94721597129000001</v>
      </c>
      <c r="AI31" s="210">
        <v>0.87748400305999996</v>
      </c>
      <c r="AJ31" s="210">
        <v>0.92223366321</v>
      </c>
      <c r="AK31" s="210">
        <v>0.96645986518000004</v>
      </c>
      <c r="AL31" s="210">
        <v>0.97186284625999997</v>
      </c>
      <c r="AM31" s="210">
        <v>0.97980787560000004</v>
      </c>
      <c r="AN31" s="210">
        <v>0.87780381760000004</v>
      </c>
      <c r="AO31" s="210">
        <v>1.0925040797000001</v>
      </c>
      <c r="AP31" s="210">
        <v>1.0355868425000001</v>
      </c>
      <c r="AQ31" s="210">
        <v>1.0978527799</v>
      </c>
      <c r="AR31" s="210">
        <v>1.0288980997999999</v>
      </c>
      <c r="AS31" s="210">
        <v>0.98202714408000003</v>
      </c>
      <c r="AT31" s="210">
        <v>1.0057282454000001</v>
      </c>
      <c r="AU31" s="210">
        <v>0.9649441768</v>
      </c>
      <c r="AV31" s="210">
        <v>1.0055749951999999</v>
      </c>
      <c r="AW31" s="210">
        <v>1.0246981185999999</v>
      </c>
      <c r="AX31" s="210">
        <v>1.1107143713000001</v>
      </c>
      <c r="AY31" s="210">
        <v>1.0984255442999999</v>
      </c>
      <c r="AZ31" s="210">
        <v>1.0427897856999999</v>
      </c>
      <c r="BA31" s="210">
        <v>1.1920409999999999</v>
      </c>
      <c r="BB31" s="210">
        <v>1.177624</v>
      </c>
      <c r="BC31" s="299">
        <v>1.2156180000000001</v>
      </c>
      <c r="BD31" s="299">
        <v>1.1325750000000001</v>
      </c>
      <c r="BE31" s="299">
        <v>1.0841080000000001</v>
      </c>
      <c r="BF31" s="299">
        <v>1.0810120000000001</v>
      </c>
      <c r="BG31" s="299">
        <v>1.0422229999999999</v>
      </c>
      <c r="BH31" s="299">
        <v>1.0640160000000001</v>
      </c>
      <c r="BI31" s="299">
        <v>1.079337</v>
      </c>
      <c r="BJ31" s="299">
        <v>1.1401829999999999</v>
      </c>
      <c r="BK31" s="299">
        <v>1.1372720000000001</v>
      </c>
      <c r="BL31" s="299">
        <v>1.095202</v>
      </c>
      <c r="BM31" s="299">
        <v>1.2483029999999999</v>
      </c>
      <c r="BN31" s="299">
        <v>1.242229</v>
      </c>
      <c r="BO31" s="299">
        <v>1.2930919999999999</v>
      </c>
      <c r="BP31" s="299">
        <v>1.1985539999999999</v>
      </c>
      <c r="BQ31" s="299">
        <v>1.141443</v>
      </c>
      <c r="BR31" s="299">
        <v>1.1474219999999999</v>
      </c>
      <c r="BS31" s="299">
        <v>1.102444</v>
      </c>
      <c r="BT31" s="299">
        <v>1.11995</v>
      </c>
      <c r="BU31" s="299">
        <v>1.12761</v>
      </c>
      <c r="BV31" s="299">
        <v>1.205524</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99"/>
      <c r="BD32" s="299"/>
      <c r="BE32" s="299"/>
      <c r="BF32" s="299"/>
      <c r="BG32" s="299"/>
      <c r="BH32" s="299"/>
      <c r="BI32" s="299"/>
      <c r="BJ32" s="299"/>
      <c r="BK32" s="299"/>
      <c r="BL32" s="299"/>
      <c r="BM32" s="299"/>
      <c r="BN32" s="299"/>
      <c r="BO32" s="299"/>
      <c r="BP32" s="299"/>
      <c r="BQ32" s="299"/>
      <c r="BR32" s="299"/>
      <c r="BS32" s="299"/>
      <c r="BT32" s="299"/>
      <c r="BU32" s="299"/>
      <c r="BV32" s="299"/>
    </row>
    <row r="33" spans="1:74" ht="11.15" customHeight="1" x14ac:dyDescent="0.25">
      <c r="A33" s="16"/>
      <c r="B33" s="29" t="s">
        <v>226</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303"/>
      <c r="BD33" s="303"/>
      <c r="BE33" s="303"/>
      <c r="BF33" s="303"/>
      <c r="BG33" s="303"/>
      <c r="BH33" s="303"/>
      <c r="BI33" s="303"/>
      <c r="BJ33" s="303"/>
      <c r="BK33" s="303"/>
      <c r="BL33" s="303"/>
      <c r="BM33" s="303"/>
      <c r="BN33" s="303"/>
      <c r="BO33" s="303"/>
      <c r="BP33" s="303"/>
      <c r="BQ33" s="303"/>
      <c r="BR33" s="303"/>
      <c r="BS33" s="303"/>
      <c r="BT33" s="303"/>
      <c r="BU33" s="303"/>
      <c r="BV33" s="303"/>
    </row>
    <row r="34" spans="1:74" ht="11.15" customHeight="1" x14ac:dyDescent="0.25">
      <c r="A34" s="26" t="s">
        <v>607</v>
      </c>
      <c r="B34" s="30" t="s">
        <v>96</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8.9714152859999992</v>
      </c>
      <c r="AB34" s="210">
        <v>8.3649831760000009</v>
      </c>
      <c r="AC34" s="210">
        <v>7.8812650949999998</v>
      </c>
      <c r="AD34" s="210">
        <v>6.5133010789999997</v>
      </c>
      <c r="AE34" s="210">
        <v>6.8271870870000004</v>
      </c>
      <c r="AF34" s="210">
        <v>7.2742703630000003</v>
      </c>
      <c r="AG34" s="210">
        <v>8.0658119290000005</v>
      </c>
      <c r="AH34" s="210">
        <v>8.0115158179999995</v>
      </c>
      <c r="AI34" s="210">
        <v>7.2991078490000003</v>
      </c>
      <c r="AJ34" s="210">
        <v>7.4744915340000002</v>
      </c>
      <c r="AK34" s="210">
        <v>7.5800686009999998</v>
      </c>
      <c r="AL34" s="210">
        <v>8.7108210659999994</v>
      </c>
      <c r="AM34" s="210">
        <v>8.8724695839999992</v>
      </c>
      <c r="AN34" s="210">
        <v>8.0739189590000002</v>
      </c>
      <c r="AO34" s="210">
        <v>8.1076727460000004</v>
      </c>
      <c r="AP34" s="210">
        <v>7.4438623679999996</v>
      </c>
      <c r="AQ34" s="210">
        <v>7.7019073039999997</v>
      </c>
      <c r="AR34" s="210">
        <v>8.0160627390000005</v>
      </c>
      <c r="AS34" s="210">
        <v>8.3446942140000004</v>
      </c>
      <c r="AT34" s="210">
        <v>8.4901571350000005</v>
      </c>
      <c r="AU34" s="210">
        <v>7.7095150559999999</v>
      </c>
      <c r="AV34" s="210">
        <v>7.6813729669999997</v>
      </c>
      <c r="AW34" s="210">
        <v>8.1304640080000006</v>
      </c>
      <c r="AX34" s="210">
        <v>8.7595048609999999</v>
      </c>
      <c r="AY34" s="210">
        <v>9.5228138829999995</v>
      </c>
      <c r="AZ34" s="210">
        <v>8.2055229999999995</v>
      </c>
      <c r="BA34" s="210">
        <v>8.4495269999999998</v>
      </c>
      <c r="BB34" s="210">
        <v>7.7736349999999996</v>
      </c>
      <c r="BC34" s="299">
        <v>7.8800970000000001</v>
      </c>
      <c r="BD34" s="299">
        <v>8.0767679999999995</v>
      </c>
      <c r="BE34" s="299">
        <v>8.5430100000000007</v>
      </c>
      <c r="BF34" s="299">
        <v>8.5356930000000002</v>
      </c>
      <c r="BG34" s="299">
        <v>7.8035909999999999</v>
      </c>
      <c r="BH34" s="299">
        <v>7.9039789999999996</v>
      </c>
      <c r="BI34" s="299">
        <v>8.2031910000000003</v>
      </c>
      <c r="BJ34" s="299">
        <v>9.1034640000000007</v>
      </c>
      <c r="BK34" s="299">
        <v>9.3438990000000004</v>
      </c>
      <c r="BL34" s="299">
        <v>8.2199010000000001</v>
      </c>
      <c r="BM34" s="299">
        <v>8.5216370000000001</v>
      </c>
      <c r="BN34" s="299">
        <v>7.7407000000000004</v>
      </c>
      <c r="BO34" s="299">
        <v>7.9957859999999998</v>
      </c>
      <c r="BP34" s="299">
        <v>8.1628439999999998</v>
      </c>
      <c r="BQ34" s="299">
        <v>8.6348339999999997</v>
      </c>
      <c r="BR34" s="299">
        <v>8.6719779999999993</v>
      </c>
      <c r="BS34" s="299">
        <v>7.9435560000000001</v>
      </c>
      <c r="BT34" s="299">
        <v>8.0488610000000005</v>
      </c>
      <c r="BU34" s="299">
        <v>8.3124129999999994</v>
      </c>
      <c r="BV34" s="299">
        <v>9.2440859999999994</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304"/>
      <c r="BD35" s="304"/>
      <c r="BE35" s="304"/>
      <c r="BF35" s="304"/>
      <c r="BG35" s="304"/>
      <c r="BH35" s="304"/>
      <c r="BI35" s="304"/>
      <c r="BJ35" s="304"/>
      <c r="BK35" s="304"/>
      <c r="BL35" s="304"/>
      <c r="BM35" s="304"/>
      <c r="BN35" s="304"/>
      <c r="BO35" s="304"/>
      <c r="BP35" s="304"/>
      <c r="BQ35" s="304"/>
      <c r="BR35" s="304"/>
      <c r="BS35" s="304"/>
      <c r="BT35" s="304"/>
      <c r="BU35" s="304"/>
      <c r="BV35" s="304"/>
    </row>
    <row r="36" spans="1:74" ht="11.15" customHeight="1" x14ac:dyDescent="0.25">
      <c r="A36" s="16"/>
      <c r="B36" s="31" t="s">
        <v>125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304"/>
      <c r="BD36" s="304"/>
      <c r="BE36" s="304"/>
      <c r="BF36" s="304"/>
      <c r="BG36" s="304"/>
      <c r="BH36" s="304"/>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300"/>
      <c r="BD37" s="300"/>
      <c r="BE37" s="300"/>
      <c r="BF37" s="300"/>
      <c r="BG37" s="300"/>
      <c r="BH37" s="300"/>
      <c r="BI37" s="300"/>
      <c r="BJ37" s="300"/>
      <c r="BK37" s="300"/>
      <c r="BL37" s="300"/>
      <c r="BM37" s="300"/>
      <c r="BN37" s="300"/>
      <c r="BO37" s="300"/>
      <c r="BP37" s="300"/>
      <c r="BQ37" s="300"/>
      <c r="BR37" s="300"/>
      <c r="BS37" s="300"/>
      <c r="BT37" s="300"/>
      <c r="BU37" s="300"/>
      <c r="BV37" s="300"/>
    </row>
    <row r="38" spans="1:74" ht="11.15" customHeight="1" x14ac:dyDescent="0.25">
      <c r="A38" s="635"/>
      <c r="B38" s="22" t="s">
        <v>989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300"/>
      <c r="BD38" s="300"/>
      <c r="BE38" s="300"/>
      <c r="BF38" s="300"/>
      <c r="BG38" s="300"/>
      <c r="BH38" s="300"/>
      <c r="BI38" s="300"/>
      <c r="BJ38" s="300"/>
      <c r="BK38" s="300"/>
      <c r="BL38" s="300"/>
      <c r="BM38" s="300"/>
      <c r="BN38" s="300"/>
      <c r="BO38" s="300"/>
      <c r="BP38" s="300"/>
      <c r="BQ38" s="300"/>
      <c r="BR38" s="300"/>
      <c r="BS38" s="300"/>
      <c r="BT38" s="300"/>
      <c r="BU38" s="300"/>
      <c r="BV38" s="300"/>
    </row>
    <row r="39" spans="1:74" ht="11.15" customHeight="1" x14ac:dyDescent="0.25">
      <c r="A39" s="635" t="s">
        <v>518</v>
      </c>
      <c r="B39" s="32" t="s">
        <v>100</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10">
        <v>101.78</v>
      </c>
      <c r="BC39" s="299">
        <v>102</v>
      </c>
      <c r="BD39" s="299">
        <v>101.5</v>
      </c>
      <c r="BE39" s="299">
        <v>99.5</v>
      </c>
      <c r="BF39" s="299">
        <v>99</v>
      </c>
      <c r="BG39" s="299">
        <v>98</v>
      </c>
      <c r="BH39" s="299">
        <v>97</v>
      </c>
      <c r="BI39" s="299">
        <v>97.5</v>
      </c>
      <c r="BJ39" s="299">
        <v>96.5</v>
      </c>
      <c r="BK39" s="299">
        <v>97</v>
      </c>
      <c r="BL39" s="299">
        <v>95</v>
      </c>
      <c r="BM39" s="299">
        <v>94</v>
      </c>
      <c r="BN39" s="299">
        <v>93</v>
      </c>
      <c r="BO39" s="299">
        <v>93</v>
      </c>
      <c r="BP39" s="299">
        <v>92</v>
      </c>
      <c r="BQ39" s="299">
        <v>92</v>
      </c>
      <c r="BR39" s="299">
        <v>92</v>
      </c>
      <c r="BS39" s="299">
        <v>92</v>
      </c>
      <c r="BT39" s="299">
        <v>93</v>
      </c>
      <c r="BU39" s="299">
        <v>93</v>
      </c>
      <c r="BV39" s="299">
        <v>93</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300"/>
      <c r="BD40" s="300"/>
      <c r="BE40" s="300"/>
      <c r="BF40" s="300"/>
      <c r="BG40" s="300"/>
      <c r="BH40" s="300"/>
      <c r="BI40" s="300"/>
      <c r="BJ40" s="300"/>
      <c r="BK40" s="300"/>
      <c r="BL40" s="300"/>
      <c r="BM40" s="300"/>
      <c r="BN40" s="300"/>
      <c r="BO40" s="300"/>
      <c r="BP40" s="300"/>
      <c r="BQ40" s="300"/>
      <c r="BR40" s="300"/>
      <c r="BS40" s="300"/>
      <c r="BT40" s="300"/>
      <c r="BU40" s="300"/>
      <c r="BV40" s="300"/>
    </row>
    <row r="41" spans="1:74" ht="11.15" customHeight="1" x14ac:dyDescent="0.25">
      <c r="A41" s="551"/>
      <c r="B41" s="29" t="s">
        <v>812</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304"/>
      <c r="BD41" s="304"/>
      <c r="BE41" s="304"/>
      <c r="BF41" s="304"/>
      <c r="BG41" s="304"/>
      <c r="BH41" s="304"/>
      <c r="BI41" s="304"/>
      <c r="BJ41" s="304"/>
      <c r="BK41" s="304"/>
      <c r="BL41" s="304"/>
      <c r="BM41" s="304"/>
      <c r="BN41" s="304"/>
      <c r="BO41" s="304"/>
      <c r="BP41" s="304"/>
      <c r="BQ41" s="304"/>
      <c r="BR41" s="304"/>
      <c r="BS41" s="304"/>
      <c r="BT41" s="304"/>
      <c r="BU41" s="304"/>
      <c r="BV41" s="304"/>
    </row>
    <row r="42" spans="1:74" ht="11.15" customHeight="1" x14ac:dyDescent="0.25">
      <c r="A42" s="552" t="s">
        <v>131</v>
      </c>
      <c r="B42" s="30" t="s">
        <v>101</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10">
        <v>6.59</v>
      </c>
      <c r="BC42" s="299">
        <v>8.2799999999999994</v>
      </c>
      <c r="BD42" s="299">
        <v>8.61</v>
      </c>
      <c r="BE42" s="299">
        <v>8.77</v>
      </c>
      <c r="BF42" s="299">
        <v>8.75</v>
      </c>
      <c r="BG42" s="299">
        <v>8.56</v>
      </c>
      <c r="BH42" s="299">
        <v>8.4600000000000009</v>
      </c>
      <c r="BI42" s="299">
        <v>8.49</v>
      </c>
      <c r="BJ42" s="299">
        <v>8.5</v>
      </c>
      <c r="BK42" s="299">
        <v>8.52</v>
      </c>
      <c r="BL42" s="299">
        <v>7.99</v>
      </c>
      <c r="BM42" s="299">
        <v>5.81</v>
      </c>
      <c r="BN42" s="299">
        <v>4.26</v>
      </c>
      <c r="BO42" s="299">
        <v>3.68</v>
      </c>
      <c r="BP42" s="299">
        <v>3.72</v>
      </c>
      <c r="BQ42" s="299">
        <v>3.81</v>
      </c>
      <c r="BR42" s="299">
        <v>3.79</v>
      </c>
      <c r="BS42" s="299">
        <v>3.72</v>
      </c>
      <c r="BT42" s="299">
        <v>3.75</v>
      </c>
      <c r="BU42" s="299">
        <v>3.89</v>
      </c>
      <c r="BV42" s="299">
        <v>3.95</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303"/>
      <c r="BD43" s="303"/>
      <c r="BE43" s="303"/>
      <c r="BF43" s="303"/>
      <c r="BG43" s="303"/>
      <c r="BH43" s="303"/>
      <c r="BI43" s="303"/>
      <c r="BJ43" s="303"/>
      <c r="BK43" s="303"/>
      <c r="BL43" s="303"/>
      <c r="BM43" s="303"/>
      <c r="BN43" s="303"/>
      <c r="BO43" s="303"/>
      <c r="BP43" s="303"/>
      <c r="BQ43" s="303"/>
      <c r="BR43" s="303"/>
      <c r="BS43" s="303"/>
      <c r="BT43" s="303"/>
      <c r="BU43" s="303"/>
      <c r="BV43" s="303"/>
    </row>
    <row r="44" spans="1:74" ht="11.15" customHeight="1" x14ac:dyDescent="0.25">
      <c r="A44" s="33"/>
      <c r="B44" s="29" t="s">
        <v>787</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303"/>
      <c r="BD44" s="303"/>
      <c r="BE44" s="303"/>
      <c r="BF44" s="303"/>
      <c r="BG44" s="303"/>
      <c r="BH44" s="303"/>
      <c r="BI44" s="303"/>
      <c r="BJ44" s="303"/>
      <c r="BK44" s="303"/>
      <c r="BL44" s="303"/>
      <c r="BM44" s="303"/>
      <c r="BN44" s="303"/>
      <c r="BO44" s="303"/>
      <c r="BP44" s="303"/>
      <c r="BQ44" s="303"/>
      <c r="BR44" s="303"/>
      <c r="BS44" s="303"/>
      <c r="BT44" s="303"/>
      <c r="BU44" s="303"/>
      <c r="BV44" s="303"/>
    </row>
    <row r="45" spans="1:74" ht="11.15" customHeight="1" x14ac:dyDescent="0.25">
      <c r="A45" s="26" t="s">
        <v>523</v>
      </c>
      <c r="B45" s="30" t="s">
        <v>101</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2.2078363601</v>
      </c>
      <c r="AZ45" s="210">
        <v>2.1797391165</v>
      </c>
      <c r="BA45" s="210">
        <v>2.043981</v>
      </c>
      <c r="BB45" s="210">
        <v>2.0412710000000001</v>
      </c>
      <c r="BC45" s="299">
        <v>2.0222370000000001</v>
      </c>
      <c r="BD45" s="299">
        <v>2.0132490000000001</v>
      </c>
      <c r="BE45" s="299">
        <v>1.882363</v>
      </c>
      <c r="BF45" s="299">
        <v>1.8795599999999999</v>
      </c>
      <c r="BG45" s="299">
        <v>1.9100539999999999</v>
      </c>
      <c r="BH45" s="299">
        <v>1.8571880000000001</v>
      </c>
      <c r="BI45" s="299">
        <v>1.8811640000000001</v>
      </c>
      <c r="BJ45" s="299">
        <v>1.887222</v>
      </c>
      <c r="BK45" s="299">
        <v>1.9454309999999999</v>
      </c>
      <c r="BL45" s="299">
        <v>1.9372780000000001</v>
      </c>
      <c r="BM45" s="299">
        <v>1.960887</v>
      </c>
      <c r="BN45" s="299">
        <v>1.984572</v>
      </c>
      <c r="BO45" s="299">
        <v>1.9818880000000001</v>
      </c>
      <c r="BP45" s="299">
        <v>1.9483159999999999</v>
      </c>
      <c r="BQ45" s="299">
        <v>1.9574800000000001</v>
      </c>
      <c r="BR45" s="299">
        <v>1.9660679999999999</v>
      </c>
      <c r="BS45" s="299">
        <v>1.9552830000000001</v>
      </c>
      <c r="BT45" s="299">
        <v>1.9287019999999999</v>
      </c>
      <c r="BU45" s="299">
        <v>1.929708</v>
      </c>
      <c r="BV45" s="299">
        <v>1.9334910000000001</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300"/>
      <c r="BD46" s="300"/>
      <c r="BE46" s="300"/>
      <c r="BF46" s="300"/>
      <c r="BG46" s="300"/>
      <c r="BH46" s="300"/>
      <c r="BI46" s="300"/>
      <c r="BJ46" s="300"/>
      <c r="BK46" s="300"/>
      <c r="BL46" s="300"/>
      <c r="BM46" s="300"/>
      <c r="BN46" s="300"/>
      <c r="BO46" s="300"/>
      <c r="BP46" s="300"/>
      <c r="BQ46" s="300"/>
      <c r="BR46" s="300"/>
      <c r="BS46" s="300"/>
      <c r="BT46" s="300"/>
      <c r="BU46" s="300"/>
      <c r="BV46" s="300"/>
    </row>
    <row r="47" spans="1:74" ht="11.15" customHeight="1" x14ac:dyDescent="0.25">
      <c r="A47" s="19"/>
      <c r="B47" s="20" t="s">
        <v>788</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300"/>
      <c r="BD47" s="300"/>
      <c r="BE47" s="300"/>
      <c r="BF47" s="300"/>
      <c r="BG47" s="300"/>
      <c r="BH47" s="300"/>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5" customHeight="1" x14ac:dyDescent="0.25">
      <c r="A49" s="35"/>
      <c r="B49" s="36" t="s">
        <v>553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300"/>
      <c r="BD49" s="300"/>
      <c r="BE49" s="300"/>
      <c r="BF49" s="300"/>
      <c r="BG49" s="300"/>
      <c r="BH49" s="300"/>
      <c r="BI49" s="300"/>
      <c r="BJ49" s="300"/>
      <c r="BK49" s="300"/>
      <c r="BL49" s="300"/>
      <c r="BM49" s="300"/>
      <c r="BN49" s="300"/>
      <c r="BO49" s="300"/>
      <c r="BP49" s="300"/>
      <c r="BQ49" s="300"/>
      <c r="BR49" s="300"/>
      <c r="BS49" s="300"/>
      <c r="BT49" s="300"/>
      <c r="BU49" s="300"/>
      <c r="BV49" s="300"/>
    </row>
    <row r="50" spans="1:74" ht="11.15" customHeight="1" x14ac:dyDescent="0.25">
      <c r="A50" s="37" t="s">
        <v>554</v>
      </c>
      <c r="B50" s="38" t="s">
        <v>1098</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19806.29</v>
      </c>
      <c r="AW50" s="232">
        <v>19806.29</v>
      </c>
      <c r="AX50" s="232">
        <v>19806.29</v>
      </c>
      <c r="AY50" s="232">
        <v>19790.632963</v>
      </c>
      <c r="AZ50" s="232">
        <v>19804.850740999998</v>
      </c>
      <c r="BA50" s="232">
        <v>19832.296296</v>
      </c>
      <c r="BB50" s="232">
        <v>19886.088147999999</v>
      </c>
      <c r="BC50" s="305">
        <v>19930.150000000001</v>
      </c>
      <c r="BD50" s="305">
        <v>19977.599999999999</v>
      </c>
      <c r="BE50" s="305">
        <v>20029.87</v>
      </c>
      <c r="BF50" s="305">
        <v>20083.03</v>
      </c>
      <c r="BG50" s="305">
        <v>20138.5</v>
      </c>
      <c r="BH50" s="305">
        <v>20202.59</v>
      </c>
      <c r="BI50" s="305">
        <v>20257.98</v>
      </c>
      <c r="BJ50" s="305">
        <v>20310.97</v>
      </c>
      <c r="BK50" s="305">
        <v>20357.2</v>
      </c>
      <c r="BL50" s="305">
        <v>20408.64</v>
      </c>
      <c r="BM50" s="305">
        <v>20460.919999999998</v>
      </c>
      <c r="BN50" s="305">
        <v>20515.580000000002</v>
      </c>
      <c r="BO50" s="305">
        <v>20568.439999999999</v>
      </c>
      <c r="BP50" s="305">
        <v>20621.02</v>
      </c>
      <c r="BQ50" s="305">
        <v>20674.8</v>
      </c>
      <c r="BR50" s="305">
        <v>20725.71</v>
      </c>
      <c r="BS50" s="305">
        <v>20775.240000000002</v>
      </c>
      <c r="BT50" s="305">
        <v>20819.419999999998</v>
      </c>
      <c r="BU50" s="305">
        <v>20869.13</v>
      </c>
      <c r="BV50" s="305">
        <v>20920.43</v>
      </c>
    </row>
    <row r="51" spans="1:74" ht="11.15" customHeight="1" x14ac:dyDescent="0.25">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5.5334840384000001</v>
      </c>
      <c r="AW51" s="68">
        <v>5.5334840384000001</v>
      </c>
      <c r="AX51" s="68">
        <v>5.5334840384000001</v>
      </c>
      <c r="AY51" s="68">
        <v>3.8570070825</v>
      </c>
      <c r="AZ51" s="68">
        <v>3.9316189380000002</v>
      </c>
      <c r="BA51" s="68">
        <v>4.0756473408999998</v>
      </c>
      <c r="BB51" s="68">
        <v>2.6733264189999999</v>
      </c>
      <c r="BC51" s="301">
        <v>2.9008229999999999</v>
      </c>
      <c r="BD51" s="301">
        <v>3.1458159999999999</v>
      </c>
      <c r="BE51" s="301">
        <v>2.8285830000000001</v>
      </c>
      <c r="BF51" s="301">
        <v>3.1014819999999999</v>
      </c>
      <c r="BG51" s="301">
        <v>3.3862809999999999</v>
      </c>
      <c r="BH51" s="301">
        <v>2.000893</v>
      </c>
      <c r="BI51" s="301">
        <v>2.2805460000000002</v>
      </c>
      <c r="BJ51" s="301">
        <v>2.5480589999999999</v>
      </c>
      <c r="BK51" s="301">
        <v>2.8628079999999998</v>
      </c>
      <c r="BL51" s="301">
        <v>3.04867</v>
      </c>
      <c r="BM51" s="301">
        <v>3.169718</v>
      </c>
      <c r="BN51" s="301">
        <v>3.1654960000000001</v>
      </c>
      <c r="BO51" s="301">
        <v>3.2026520000000001</v>
      </c>
      <c r="BP51" s="301">
        <v>3.2207240000000001</v>
      </c>
      <c r="BQ51" s="301">
        <v>3.2198449999999998</v>
      </c>
      <c r="BR51" s="301">
        <v>3.2001409999999999</v>
      </c>
      <c r="BS51" s="301">
        <v>3.161775</v>
      </c>
      <c r="BT51" s="301">
        <v>3.053185</v>
      </c>
      <c r="BU51" s="301">
        <v>3.0168430000000002</v>
      </c>
      <c r="BV51" s="301">
        <v>3.0006740000000001</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300"/>
      <c r="BD52" s="300"/>
      <c r="BE52" s="300"/>
      <c r="BF52" s="300"/>
      <c r="BG52" s="300"/>
      <c r="BH52" s="300"/>
      <c r="BI52" s="300"/>
      <c r="BJ52" s="300"/>
      <c r="BK52" s="300"/>
      <c r="BL52" s="300"/>
      <c r="BM52" s="300"/>
      <c r="BN52" s="300"/>
      <c r="BO52" s="300"/>
      <c r="BP52" s="300"/>
      <c r="BQ52" s="300"/>
      <c r="BR52" s="300"/>
      <c r="BS52" s="300"/>
      <c r="BT52" s="300"/>
      <c r="BU52" s="300"/>
      <c r="BV52" s="300"/>
    </row>
    <row r="53" spans="1:74" ht="11.15" customHeight="1" x14ac:dyDescent="0.25">
      <c r="A53" s="35"/>
      <c r="B53" s="36" t="s">
        <v>555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37" t="s">
        <v>556</v>
      </c>
      <c r="B54" s="38" t="s">
        <v>1083</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121.331</v>
      </c>
      <c r="AW54" s="68">
        <v>121.331</v>
      </c>
      <c r="AX54" s="68">
        <v>121.331</v>
      </c>
      <c r="AY54" s="68">
        <v>122.55348148</v>
      </c>
      <c r="AZ54" s="68">
        <v>123.0957037</v>
      </c>
      <c r="BA54" s="68">
        <v>123.59651481</v>
      </c>
      <c r="BB54" s="68">
        <v>124.05752963</v>
      </c>
      <c r="BC54" s="301">
        <v>124.4743</v>
      </c>
      <c r="BD54" s="301">
        <v>124.8485</v>
      </c>
      <c r="BE54" s="301">
        <v>125.1246</v>
      </c>
      <c r="BF54" s="301">
        <v>125.4551</v>
      </c>
      <c r="BG54" s="301">
        <v>125.78440000000001</v>
      </c>
      <c r="BH54" s="301">
        <v>126.1416</v>
      </c>
      <c r="BI54" s="301">
        <v>126.447</v>
      </c>
      <c r="BJ54" s="301">
        <v>126.72969999999999</v>
      </c>
      <c r="BK54" s="301">
        <v>126.9538</v>
      </c>
      <c r="BL54" s="301">
        <v>127.21769999999999</v>
      </c>
      <c r="BM54" s="301">
        <v>127.4855</v>
      </c>
      <c r="BN54" s="301">
        <v>127.7539</v>
      </c>
      <c r="BO54" s="301">
        <v>128.03210000000001</v>
      </c>
      <c r="BP54" s="301">
        <v>128.3169</v>
      </c>
      <c r="BQ54" s="301">
        <v>128.62899999999999</v>
      </c>
      <c r="BR54" s="301">
        <v>128.91120000000001</v>
      </c>
      <c r="BS54" s="301">
        <v>129.18440000000001</v>
      </c>
      <c r="BT54" s="301">
        <v>129.44409999999999</v>
      </c>
      <c r="BU54" s="301">
        <v>129.70259999999999</v>
      </c>
      <c r="BV54" s="301">
        <v>129.9554</v>
      </c>
    </row>
    <row r="55" spans="1:74" ht="11.15" customHeight="1" x14ac:dyDescent="0.25">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5.8633115494999997</v>
      </c>
      <c r="AW55" s="68">
        <v>5.8633115494999997</v>
      </c>
      <c r="AX55" s="68">
        <v>5.8633115494999997</v>
      </c>
      <c r="AY55" s="68">
        <v>5.8082653993999998</v>
      </c>
      <c r="AZ55" s="68">
        <v>6.2764005523000002</v>
      </c>
      <c r="BA55" s="68">
        <v>6.7087828421999998</v>
      </c>
      <c r="BB55" s="68">
        <v>5.5395586660999996</v>
      </c>
      <c r="BC55" s="301">
        <v>5.8941239999999997</v>
      </c>
      <c r="BD55" s="301">
        <v>6.2124300000000003</v>
      </c>
      <c r="BE55" s="301">
        <v>4.918399</v>
      </c>
      <c r="BF55" s="301">
        <v>5.1954710000000004</v>
      </c>
      <c r="BG55" s="301">
        <v>5.4716209999999998</v>
      </c>
      <c r="BH55" s="301">
        <v>3.964817</v>
      </c>
      <c r="BI55" s="301">
        <v>4.2165619999999997</v>
      </c>
      <c r="BJ55" s="301">
        <v>4.4495240000000003</v>
      </c>
      <c r="BK55" s="301">
        <v>3.5905649999999998</v>
      </c>
      <c r="BL55" s="301">
        <v>3.3485930000000002</v>
      </c>
      <c r="BM55" s="301">
        <v>3.1464989999999999</v>
      </c>
      <c r="BN55" s="301">
        <v>2.9795229999999999</v>
      </c>
      <c r="BO55" s="301">
        <v>2.8582779999999999</v>
      </c>
      <c r="BP55" s="301">
        <v>2.7781319999999998</v>
      </c>
      <c r="BQ55" s="301">
        <v>2.8006679999999999</v>
      </c>
      <c r="BR55" s="301">
        <v>2.7548889999999999</v>
      </c>
      <c r="BS55" s="301">
        <v>2.7030590000000001</v>
      </c>
      <c r="BT55" s="301">
        <v>2.6181320000000001</v>
      </c>
      <c r="BU55" s="301">
        <v>2.5746730000000002</v>
      </c>
      <c r="BV55" s="301">
        <v>2.5453809999999999</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306"/>
      <c r="BD56" s="306"/>
      <c r="BE56" s="306"/>
      <c r="BF56" s="306"/>
      <c r="BG56" s="306"/>
      <c r="BH56" s="306"/>
      <c r="BI56" s="306"/>
      <c r="BJ56" s="306"/>
      <c r="BK56" s="306"/>
      <c r="BL56" s="306"/>
      <c r="BM56" s="306"/>
      <c r="BN56" s="306"/>
      <c r="BO56" s="306"/>
      <c r="BP56" s="306"/>
      <c r="BQ56" s="306"/>
      <c r="BR56" s="306"/>
      <c r="BS56" s="306"/>
      <c r="BT56" s="306"/>
      <c r="BU56" s="306"/>
      <c r="BV56" s="306"/>
    </row>
    <row r="57" spans="1:74" ht="11.15" customHeight="1" x14ac:dyDescent="0.25">
      <c r="A57" s="35"/>
      <c r="B57" s="36" t="s">
        <v>557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304"/>
      <c r="BD57" s="304"/>
      <c r="BE57" s="304"/>
      <c r="BF57" s="304"/>
      <c r="BG57" s="304"/>
      <c r="BH57" s="304"/>
      <c r="BI57" s="304"/>
      <c r="BJ57" s="304"/>
      <c r="BK57" s="304"/>
      <c r="BL57" s="304"/>
      <c r="BM57" s="304"/>
      <c r="BN57" s="304"/>
      <c r="BO57" s="304"/>
      <c r="BP57" s="304"/>
      <c r="BQ57" s="304"/>
      <c r="BR57" s="304"/>
      <c r="BS57" s="304"/>
      <c r="BT57" s="304"/>
      <c r="BU57" s="304"/>
      <c r="BV57" s="304"/>
    </row>
    <row r="58" spans="1:74" ht="11.15" customHeight="1" x14ac:dyDescent="0.25">
      <c r="A58" s="37" t="s">
        <v>558</v>
      </c>
      <c r="B58" s="38" t="s">
        <v>1098</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15444.5</v>
      </c>
      <c r="AW58" s="232">
        <v>15423.2</v>
      </c>
      <c r="AX58" s="232">
        <v>15385.4</v>
      </c>
      <c r="AY58" s="232">
        <v>15321.4</v>
      </c>
      <c r="AZ58" s="232">
        <v>15296.5</v>
      </c>
      <c r="BA58" s="232">
        <v>15238.054407</v>
      </c>
      <c r="BB58" s="232">
        <v>15242.123815000001</v>
      </c>
      <c r="BC58" s="305">
        <v>15250.21</v>
      </c>
      <c r="BD58" s="305">
        <v>15269.3</v>
      </c>
      <c r="BE58" s="305">
        <v>15314.25</v>
      </c>
      <c r="BF58" s="305">
        <v>15344.23</v>
      </c>
      <c r="BG58" s="305">
        <v>15374.09</v>
      </c>
      <c r="BH58" s="305">
        <v>15396.96</v>
      </c>
      <c r="BI58" s="305">
        <v>15431.71</v>
      </c>
      <c r="BJ58" s="305">
        <v>15471.5</v>
      </c>
      <c r="BK58" s="305">
        <v>15514.23</v>
      </c>
      <c r="BL58" s="305">
        <v>15565.61</v>
      </c>
      <c r="BM58" s="305">
        <v>15623.59</v>
      </c>
      <c r="BN58" s="305">
        <v>15697.07</v>
      </c>
      <c r="BO58" s="305">
        <v>15761.51</v>
      </c>
      <c r="BP58" s="305">
        <v>15825.83</v>
      </c>
      <c r="BQ58" s="305">
        <v>15886.28</v>
      </c>
      <c r="BR58" s="305">
        <v>15953.19</v>
      </c>
      <c r="BS58" s="305">
        <v>16022.8</v>
      </c>
      <c r="BT58" s="305">
        <v>16095.61</v>
      </c>
      <c r="BU58" s="305">
        <v>16170.25</v>
      </c>
      <c r="BV58" s="305">
        <v>16247.22</v>
      </c>
    </row>
    <row r="59" spans="1:74" ht="11.15" customHeight="1" x14ac:dyDescent="0.25">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-0.79584286118000003</v>
      </c>
      <c r="AW59" s="68">
        <v>0.36898447921999999</v>
      </c>
      <c r="AX59" s="68">
        <v>-5.4567423247999999E-2</v>
      </c>
      <c r="AY59" s="68">
        <v>-9.8136397349000006</v>
      </c>
      <c r="AZ59" s="68">
        <v>-1.6188369072</v>
      </c>
      <c r="BA59" s="68">
        <v>-20.300978542999999</v>
      </c>
      <c r="BB59" s="68">
        <v>-5.6034048961999998</v>
      </c>
      <c r="BC59" s="301">
        <v>-2.6758389999999999</v>
      </c>
      <c r="BD59" s="301">
        <v>-2.1405479999999999</v>
      </c>
      <c r="BE59" s="301">
        <v>-2.6752120000000001</v>
      </c>
      <c r="BF59" s="301">
        <v>-2.3903940000000001</v>
      </c>
      <c r="BG59" s="301">
        <v>-0.59622030000000004</v>
      </c>
      <c r="BH59" s="301">
        <v>-0.30783509999999997</v>
      </c>
      <c r="BI59" s="301">
        <v>5.5203799999999997E-2</v>
      </c>
      <c r="BJ59" s="301">
        <v>0.55959809999999999</v>
      </c>
      <c r="BK59" s="301">
        <v>1.2585409999999999</v>
      </c>
      <c r="BL59" s="301">
        <v>1.7593240000000001</v>
      </c>
      <c r="BM59" s="301">
        <v>2.5300579999999999</v>
      </c>
      <c r="BN59" s="301">
        <v>2.9847939999999999</v>
      </c>
      <c r="BO59" s="301">
        <v>3.3527290000000001</v>
      </c>
      <c r="BP59" s="301">
        <v>3.6447370000000001</v>
      </c>
      <c r="BQ59" s="301">
        <v>3.735274</v>
      </c>
      <c r="BR59" s="301">
        <v>3.9686460000000001</v>
      </c>
      <c r="BS59" s="301">
        <v>4.2195200000000002</v>
      </c>
      <c r="BT59" s="301">
        <v>4.5376310000000002</v>
      </c>
      <c r="BU59" s="301">
        <v>4.7858539999999996</v>
      </c>
      <c r="BV59" s="301">
        <v>5.0138889999999998</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300"/>
      <c r="BD60" s="300"/>
      <c r="BE60" s="300"/>
      <c r="BF60" s="300"/>
      <c r="BG60" s="300"/>
      <c r="BH60" s="300"/>
      <c r="BI60" s="300"/>
      <c r="BJ60" s="300"/>
      <c r="BK60" s="300"/>
      <c r="BL60" s="300"/>
      <c r="BM60" s="300"/>
      <c r="BN60" s="300"/>
      <c r="BO60" s="300"/>
      <c r="BP60" s="300"/>
      <c r="BQ60" s="300"/>
      <c r="BR60" s="300"/>
      <c r="BS60" s="300"/>
      <c r="BT60" s="300"/>
      <c r="BU60" s="300"/>
      <c r="BV60" s="300"/>
    </row>
    <row r="61" spans="1:74" ht="11.15" customHeight="1" x14ac:dyDescent="0.25">
      <c r="A61" s="35"/>
      <c r="B61" s="36" t="s">
        <v>789</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300"/>
      <c r="BD61" s="300"/>
      <c r="BE61" s="300"/>
      <c r="BF61" s="300"/>
      <c r="BG61" s="300"/>
      <c r="BH61" s="300"/>
      <c r="BI61" s="300"/>
      <c r="BJ61" s="300"/>
      <c r="BK61" s="300"/>
      <c r="BL61" s="300"/>
      <c r="BM61" s="300"/>
      <c r="BN61" s="300"/>
      <c r="BO61" s="300"/>
      <c r="BP61" s="300"/>
      <c r="BQ61" s="300"/>
      <c r="BR61" s="300"/>
      <c r="BS61" s="300"/>
      <c r="BT61" s="300"/>
      <c r="BU61" s="300"/>
      <c r="BV61" s="300"/>
    </row>
    <row r="62" spans="1:74" ht="11.15" customHeight="1" x14ac:dyDescent="0.25">
      <c r="A62" s="37" t="s">
        <v>559</v>
      </c>
      <c r="B62" s="40" t="s">
        <v>1379</v>
      </c>
      <c r="C62" s="68">
        <v>100.1512</v>
      </c>
      <c r="D62" s="68">
        <v>101.0804</v>
      </c>
      <c r="E62" s="68">
        <v>101.23869999999999</v>
      </c>
      <c r="F62" s="68">
        <v>101.9111</v>
      </c>
      <c r="G62" s="68">
        <v>101.12220000000001</v>
      </c>
      <c r="H62" s="68">
        <v>101.7276</v>
      </c>
      <c r="I62" s="68">
        <v>101.9494</v>
      </c>
      <c r="J62" s="68">
        <v>102.1579</v>
      </c>
      <c r="K62" s="68">
        <v>102.1361</v>
      </c>
      <c r="L62" s="68">
        <v>101.65860000000001</v>
      </c>
      <c r="M62" s="68">
        <v>101.2411</v>
      </c>
      <c r="N62" s="68">
        <v>101.48820000000001</v>
      </c>
      <c r="O62" s="68">
        <v>100.7316</v>
      </c>
      <c r="P62" s="68">
        <v>100.1606</v>
      </c>
      <c r="Q62" s="68">
        <v>100.0939</v>
      </c>
      <c r="R62" s="68">
        <v>99.314499999999995</v>
      </c>
      <c r="S62" s="68">
        <v>99.422899999999998</v>
      </c>
      <c r="T62" s="68">
        <v>99.611500000000007</v>
      </c>
      <c r="U62" s="68">
        <v>99.213899999999995</v>
      </c>
      <c r="V62" s="68">
        <v>99.759799999999998</v>
      </c>
      <c r="W62" s="68">
        <v>99.134100000000004</v>
      </c>
      <c r="X62" s="68">
        <v>98.439899999999994</v>
      </c>
      <c r="Y62" s="68">
        <v>99.255799999999994</v>
      </c>
      <c r="Z62" s="68">
        <v>99.244900000000001</v>
      </c>
      <c r="AA62" s="68">
        <v>99.006699999999995</v>
      </c>
      <c r="AB62" s="68">
        <v>99.024100000000004</v>
      </c>
      <c r="AC62" s="68">
        <v>94.707099999999997</v>
      </c>
      <c r="AD62" s="68">
        <v>79.674899999999994</v>
      </c>
      <c r="AE62" s="68">
        <v>83.438100000000006</v>
      </c>
      <c r="AF62" s="68">
        <v>89.587000000000003</v>
      </c>
      <c r="AG62" s="68">
        <v>93.277699999999996</v>
      </c>
      <c r="AH62" s="68">
        <v>94.628900000000002</v>
      </c>
      <c r="AI62" s="68">
        <v>94.595100000000002</v>
      </c>
      <c r="AJ62" s="68">
        <v>95.980099999999993</v>
      </c>
      <c r="AK62" s="68">
        <v>96.650899999999993</v>
      </c>
      <c r="AL62" s="68">
        <v>97.323300000000003</v>
      </c>
      <c r="AM62" s="68">
        <v>98.7911</v>
      </c>
      <c r="AN62" s="68">
        <v>94.994600000000005</v>
      </c>
      <c r="AO62" s="68">
        <v>98.251199999999997</v>
      </c>
      <c r="AP62" s="68">
        <v>98.1511</v>
      </c>
      <c r="AQ62" s="68">
        <v>99.100800000000007</v>
      </c>
      <c r="AR62" s="68">
        <v>98.956199999999995</v>
      </c>
      <c r="AS62" s="68">
        <v>100.357</v>
      </c>
      <c r="AT62" s="68">
        <v>99.737399999999994</v>
      </c>
      <c r="AU62" s="68">
        <v>98.861699999999999</v>
      </c>
      <c r="AV62" s="68">
        <v>100.5509</v>
      </c>
      <c r="AW62" s="68">
        <v>101.20440000000001</v>
      </c>
      <c r="AX62" s="68">
        <v>101.1545</v>
      </c>
      <c r="AY62" s="68">
        <v>101.2683</v>
      </c>
      <c r="AZ62" s="68">
        <v>102.50749999999999</v>
      </c>
      <c r="BA62" s="68">
        <v>103.3969</v>
      </c>
      <c r="BB62" s="68">
        <v>104.03161851999999</v>
      </c>
      <c r="BC62" s="301">
        <v>104.6558</v>
      </c>
      <c r="BD62" s="301">
        <v>105.16240000000001</v>
      </c>
      <c r="BE62" s="301">
        <v>105.3485</v>
      </c>
      <c r="BF62" s="301">
        <v>105.7717</v>
      </c>
      <c r="BG62" s="301">
        <v>106.2291</v>
      </c>
      <c r="BH62" s="301">
        <v>106.8</v>
      </c>
      <c r="BI62" s="301">
        <v>107.2668</v>
      </c>
      <c r="BJ62" s="301">
        <v>107.70869999999999</v>
      </c>
      <c r="BK62" s="301">
        <v>108.069</v>
      </c>
      <c r="BL62" s="301">
        <v>108.5034</v>
      </c>
      <c r="BM62" s="301">
        <v>108.9552</v>
      </c>
      <c r="BN62" s="301">
        <v>109.4573</v>
      </c>
      <c r="BO62" s="301">
        <v>109.9196</v>
      </c>
      <c r="BP62" s="301">
        <v>110.3747</v>
      </c>
      <c r="BQ62" s="301">
        <v>110.876</v>
      </c>
      <c r="BR62" s="301">
        <v>111.277</v>
      </c>
      <c r="BS62" s="301">
        <v>111.6309</v>
      </c>
      <c r="BT62" s="301">
        <v>111.85599999999999</v>
      </c>
      <c r="BU62" s="301">
        <v>112.1773</v>
      </c>
      <c r="BV62" s="301">
        <v>112.51300000000001</v>
      </c>
    </row>
    <row r="63" spans="1:74" ht="11.15" customHeight="1" x14ac:dyDescent="0.25">
      <c r="A63" s="37" t="s">
        <v>28</v>
      </c>
      <c r="B63" s="39" t="s">
        <v>9</v>
      </c>
      <c r="C63" s="68">
        <v>0.58785186494999997</v>
      </c>
      <c r="D63" s="68">
        <v>1.6534203303999999</v>
      </c>
      <c r="E63" s="68">
        <v>2.0696490125999998</v>
      </c>
      <c r="F63" s="68">
        <v>1.5781269</v>
      </c>
      <c r="G63" s="68">
        <v>0.94161544996000002</v>
      </c>
      <c r="H63" s="68">
        <v>1.6180557359000001</v>
      </c>
      <c r="I63" s="68">
        <v>2.0375604522000001</v>
      </c>
      <c r="J63" s="68">
        <v>2.5544781671000001</v>
      </c>
      <c r="K63" s="68">
        <v>2.4738538222000002</v>
      </c>
      <c r="L63" s="68">
        <v>0.93680093649999996</v>
      </c>
      <c r="M63" s="68">
        <v>0.47228606701999998</v>
      </c>
      <c r="N63" s="68">
        <v>0.96359316988999999</v>
      </c>
      <c r="O63" s="68">
        <v>0.57952376006999995</v>
      </c>
      <c r="P63" s="68">
        <v>-0.90996869818000004</v>
      </c>
      <c r="Q63" s="68">
        <v>-1.1307928687</v>
      </c>
      <c r="R63" s="68">
        <v>-2.5479069502999998</v>
      </c>
      <c r="S63" s="68">
        <v>-1.6804420790000001</v>
      </c>
      <c r="T63" s="68">
        <v>-2.0801631021999998</v>
      </c>
      <c r="U63" s="68">
        <v>-2.6831938197</v>
      </c>
      <c r="V63" s="68">
        <v>-2.3474444952</v>
      </c>
      <c r="W63" s="68">
        <v>-2.9392154194</v>
      </c>
      <c r="X63" s="68">
        <v>-3.1661856449000001</v>
      </c>
      <c r="Y63" s="68">
        <v>-1.9609624944999999</v>
      </c>
      <c r="Z63" s="68">
        <v>-2.2104047564</v>
      </c>
      <c r="AA63" s="68">
        <v>-1.7123722844</v>
      </c>
      <c r="AB63" s="68">
        <v>-1.1346777076000001</v>
      </c>
      <c r="AC63" s="68">
        <v>-5.38174654</v>
      </c>
      <c r="AD63" s="68">
        <v>-19.775158713</v>
      </c>
      <c r="AE63" s="68">
        <v>-16.077583736000001</v>
      </c>
      <c r="AF63" s="68">
        <v>-10.063597075000001</v>
      </c>
      <c r="AG63" s="68">
        <v>-5.9832342041000004</v>
      </c>
      <c r="AH63" s="68">
        <v>-5.1432540962999997</v>
      </c>
      <c r="AI63" s="68">
        <v>-4.5786464999999996</v>
      </c>
      <c r="AJ63" s="68">
        <v>-2.4987835217000001</v>
      </c>
      <c r="AK63" s="68">
        <v>-2.6244310155999999</v>
      </c>
      <c r="AL63" s="68">
        <v>-1.9362204002000001</v>
      </c>
      <c r="AM63" s="68">
        <v>-0.21776304027999999</v>
      </c>
      <c r="AN63" s="68">
        <v>-4.0692114343999997</v>
      </c>
      <c r="AO63" s="68">
        <v>3.7421692777</v>
      </c>
      <c r="AP63" s="68">
        <v>23.189486275</v>
      </c>
      <c r="AQ63" s="68">
        <v>18.771640294000001</v>
      </c>
      <c r="AR63" s="68">
        <v>10.458213803</v>
      </c>
      <c r="AS63" s="68">
        <v>7.5894881628000004</v>
      </c>
      <c r="AT63" s="68">
        <v>5.3984564968999997</v>
      </c>
      <c r="AU63" s="68">
        <v>4.5103816160000001</v>
      </c>
      <c r="AV63" s="68">
        <v>4.7622371720999999</v>
      </c>
      <c r="AW63" s="68">
        <v>4.7112856683000004</v>
      </c>
      <c r="AX63" s="68">
        <v>3.9365701737999998</v>
      </c>
      <c r="AY63" s="68">
        <v>2.5075133286</v>
      </c>
      <c r="AZ63" s="68">
        <v>7.9087653402999996</v>
      </c>
      <c r="BA63" s="68">
        <v>5.2372897226999999</v>
      </c>
      <c r="BB63" s="68">
        <v>5.9912915071999997</v>
      </c>
      <c r="BC63" s="301">
        <v>5.6054339999999998</v>
      </c>
      <c r="BD63" s="301">
        <v>6.2716149999999997</v>
      </c>
      <c r="BE63" s="301">
        <v>4.9737470000000004</v>
      </c>
      <c r="BF63" s="301">
        <v>6.0501469999999999</v>
      </c>
      <c r="BG63" s="301">
        <v>7.4522659999999998</v>
      </c>
      <c r="BH63" s="301">
        <v>6.2148510000000003</v>
      </c>
      <c r="BI63" s="301">
        <v>5.9902749999999996</v>
      </c>
      <c r="BJ63" s="301">
        <v>6.4793839999999996</v>
      </c>
      <c r="BK63" s="301">
        <v>6.7155230000000001</v>
      </c>
      <c r="BL63" s="301">
        <v>5.8492050000000004</v>
      </c>
      <c r="BM63" s="301">
        <v>5.3757219999999997</v>
      </c>
      <c r="BN63" s="301">
        <v>5.2154480000000003</v>
      </c>
      <c r="BO63" s="301">
        <v>5.0295690000000004</v>
      </c>
      <c r="BP63" s="301">
        <v>4.9564769999999996</v>
      </c>
      <c r="BQ63" s="301">
        <v>5.2468459999999997</v>
      </c>
      <c r="BR63" s="301">
        <v>5.2049089999999998</v>
      </c>
      <c r="BS63" s="301">
        <v>5.0850530000000003</v>
      </c>
      <c r="BT63" s="301">
        <v>4.7340619999999998</v>
      </c>
      <c r="BU63" s="301">
        <v>4.5778160000000003</v>
      </c>
      <c r="BV63" s="301">
        <v>4.4604980000000003</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300"/>
      <c r="BD64" s="300"/>
      <c r="BE64" s="300"/>
      <c r="BF64" s="300"/>
      <c r="BG64" s="300"/>
      <c r="BH64" s="300"/>
      <c r="BI64" s="300"/>
      <c r="BJ64" s="300"/>
      <c r="BK64" s="300"/>
      <c r="BL64" s="300"/>
      <c r="BM64" s="300"/>
      <c r="BN64" s="300"/>
      <c r="BO64" s="300"/>
      <c r="BP64" s="300"/>
      <c r="BQ64" s="300"/>
      <c r="BR64" s="300"/>
      <c r="BS64" s="300"/>
      <c r="BT64" s="300"/>
      <c r="BU64" s="300"/>
      <c r="BV64" s="300"/>
    </row>
    <row r="65" spans="1:74" ht="11.15" customHeight="1" x14ac:dyDescent="0.25">
      <c r="A65" s="19"/>
      <c r="B65" s="20" t="s">
        <v>790</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300"/>
      <c r="BD65" s="300"/>
      <c r="BE65" s="300"/>
      <c r="BF65" s="300"/>
      <c r="BG65" s="300"/>
      <c r="BH65" s="300"/>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300"/>
      <c r="BD66" s="300"/>
      <c r="BE66" s="300"/>
      <c r="BF66" s="300"/>
      <c r="BG66" s="300"/>
      <c r="BH66" s="300"/>
      <c r="BI66" s="300"/>
      <c r="BJ66" s="300"/>
      <c r="BK66" s="300"/>
      <c r="BL66" s="300"/>
      <c r="BM66" s="300"/>
      <c r="BN66" s="300"/>
      <c r="BO66" s="300"/>
      <c r="BP66" s="300"/>
      <c r="BQ66" s="300"/>
      <c r="BR66" s="300"/>
      <c r="BS66" s="300"/>
      <c r="BT66" s="300"/>
      <c r="BU66" s="300"/>
      <c r="BV66" s="300"/>
    </row>
    <row r="67" spans="1:74" ht="11.15" customHeight="1" x14ac:dyDescent="0.25">
      <c r="A67" s="37" t="s">
        <v>560</v>
      </c>
      <c r="B67" s="41" t="s">
        <v>791</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360.13627831999997</v>
      </c>
      <c r="AE67" s="232">
        <v>157.07913234</v>
      </c>
      <c r="AF67" s="232">
        <v>25.653378879000002</v>
      </c>
      <c r="AG67" s="232">
        <v>4.6703995387999999</v>
      </c>
      <c r="AH67" s="232">
        <v>7.2767465360000001</v>
      </c>
      <c r="AI67" s="232">
        <v>58.487638122</v>
      </c>
      <c r="AJ67" s="232">
        <v>248.35926223000001</v>
      </c>
      <c r="AK67" s="232">
        <v>422.90211174000001</v>
      </c>
      <c r="AL67" s="232">
        <v>751.58161027999995</v>
      </c>
      <c r="AM67" s="232">
        <v>804.89352048000001</v>
      </c>
      <c r="AN67" s="232">
        <v>794.18331927999998</v>
      </c>
      <c r="AO67" s="232">
        <v>507.78859448999998</v>
      </c>
      <c r="AP67" s="232">
        <v>308.33820989999998</v>
      </c>
      <c r="AQ67" s="232">
        <v>150.90920317999999</v>
      </c>
      <c r="AR67" s="232">
        <v>12.366716335</v>
      </c>
      <c r="AS67" s="232">
        <v>4.6648959066</v>
      </c>
      <c r="AT67" s="232">
        <v>5.9292808051000003</v>
      </c>
      <c r="AU67" s="232">
        <v>40.261634252</v>
      </c>
      <c r="AV67" s="232">
        <v>180.37961326000001</v>
      </c>
      <c r="AW67" s="232">
        <v>509.86616443999998</v>
      </c>
      <c r="AX67" s="232">
        <v>616.10717410999996</v>
      </c>
      <c r="AY67" s="232">
        <v>914.03008144</v>
      </c>
      <c r="AZ67" s="232">
        <v>711.11430428000006</v>
      </c>
      <c r="BA67" s="232">
        <v>525.09802715000001</v>
      </c>
      <c r="BB67" s="232">
        <v>345.20307197</v>
      </c>
      <c r="BC67" s="305">
        <v>140.71465767000001</v>
      </c>
      <c r="BD67" s="305">
        <v>30.572684246000001</v>
      </c>
      <c r="BE67" s="305">
        <v>6.4659154220000001</v>
      </c>
      <c r="BF67" s="305">
        <v>10.289696859999999</v>
      </c>
      <c r="BG67" s="305">
        <v>57.856744513000002</v>
      </c>
      <c r="BH67" s="305">
        <v>251.23692471999999</v>
      </c>
      <c r="BI67" s="305">
        <v>497.69954844</v>
      </c>
      <c r="BJ67" s="305">
        <v>780.99487207000004</v>
      </c>
      <c r="BK67" s="305">
        <v>855.76433750000001</v>
      </c>
      <c r="BL67" s="305">
        <v>690.81061391000003</v>
      </c>
      <c r="BM67" s="305">
        <v>561.64421138</v>
      </c>
      <c r="BN67" s="305">
        <v>315.76832393000001</v>
      </c>
      <c r="BO67" s="305">
        <v>142.69745897000001</v>
      </c>
      <c r="BP67" s="305">
        <v>32.491428990000003</v>
      </c>
      <c r="BQ67" s="305">
        <v>7.8224255845000004</v>
      </c>
      <c r="BR67" s="305">
        <v>10.284980207</v>
      </c>
      <c r="BS67" s="305">
        <v>57.793785661000001</v>
      </c>
      <c r="BT67" s="305">
        <v>250.89385621</v>
      </c>
      <c r="BU67" s="305">
        <v>497.17027705999999</v>
      </c>
      <c r="BV67" s="305">
        <v>780.26255844000002</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300"/>
      <c r="BD68" s="300"/>
      <c r="BE68" s="300"/>
      <c r="BF68" s="300"/>
      <c r="BG68" s="300"/>
      <c r="BH68" s="300"/>
      <c r="BI68" s="300"/>
      <c r="BJ68" s="300"/>
      <c r="BK68" s="300"/>
      <c r="BL68" s="300"/>
      <c r="BM68" s="300"/>
      <c r="BN68" s="300"/>
      <c r="BO68" s="300"/>
      <c r="BP68" s="300"/>
      <c r="BQ68" s="300"/>
      <c r="BR68" s="300"/>
      <c r="BS68" s="300"/>
      <c r="BT68" s="300"/>
      <c r="BU68" s="300"/>
      <c r="BV68" s="300"/>
    </row>
    <row r="69" spans="1:74" ht="11.15" customHeight="1" x14ac:dyDescent="0.25">
      <c r="A69" s="37" t="s">
        <v>567</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42.347858189</v>
      </c>
      <c r="AE69" s="261">
        <v>105.08832404</v>
      </c>
      <c r="AF69" s="261">
        <v>246.08638837000001</v>
      </c>
      <c r="AG69" s="261">
        <v>397.00141890999998</v>
      </c>
      <c r="AH69" s="261">
        <v>355.92674697000001</v>
      </c>
      <c r="AI69" s="261">
        <v>180.2752543</v>
      </c>
      <c r="AJ69" s="261">
        <v>82.057159463000005</v>
      </c>
      <c r="AK69" s="261">
        <v>31.800515035</v>
      </c>
      <c r="AL69" s="261">
        <v>6.9458995190000001</v>
      </c>
      <c r="AM69" s="261">
        <v>9.7792746051999995</v>
      </c>
      <c r="AN69" s="261">
        <v>11.899764471999999</v>
      </c>
      <c r="AO69" s="261">
        <v>27.761636521</v>
      </c>
      <c r="AP69" s="261">
        <v>36.029925458999998</v>
      </c>
      <c r="AQ69" s="261">
        <v>100.79157773999999</v>
      </c>
      <c r="AR69" s="261">
        <v>273.45839036000001</v>
      </c>
      <c r="AS69" s="261">
        <v>345.95710718999999</v>
      </c>
      <c r="AT69" s="261">
        <v>357.06713633999999</v>
      </c>
      <c r="AU69" s="261">
        <v>199.95240999999999</v>
      </c>
      <c r="AV69" s="261">
        <v>84.065004688000002</v>
      </c>
      <c r="AW69" s="261">
        <v>17.840568315999999</v>
      </c>
      <c r="AX69" s="261">
        <v>25.716962385999999</v>
      </c>
      <c r="AY69" s="261">
        <v>8.4571498989999991</v>
      </c>
      <c r="AZ69" s="261">
        <v>11.383795018000001</v>
      </c>
      <c r="BA69" s="261">
        <v>27.083148746999999</v>
      </c>
      <c r="BB69" s="261">
        <v>51.107699672000003</v>
      </c>
      <c r="BC69" s="307">
        <v>119.02578237</v>
      </c>
      <c r="BD69" s="307">
        <v>239.34467359000001</v>
      </c>
      <c r="BE69" s="307">
        <v>349.39782152999999</v>
      </c>
      <c r="BF69" s="307">
        <v>324.73142834999999</v>
      </c>
      <c r="BG69" s="307">
        <v>174.8549155</v>
      </c>
      <c r="BH69" s="307">
        <v>62.443057418000002</v>
      </c>
      <c r="BI69" s="307">
        <v>20.262261557999999</v>
      </c>
      <c r="BJ69" s="307">
        <v>10.039876889</v>
      </c>
      <c r="BK69" s="307">
        <v>10.137437803999999</v>
      </c>
      <c r="BL69" s="307">
        <v>10.897158483</v>
      </c>
      <c r="BM69" s="307">
        <v>21.735400462000001</v>
      </c>
      <c r="BN69" s="307">
        <v>38.444270897000003</v>
      </c>
      <c r="BO69" s="307">
        <v>116.56173665999999</v>
      </c>
      <c r="BP69" s="307">
        <v>233.94778411999999</v>
      </c>
      <c r="BQ69" s="307">
        <v>341.37720751000001</v>
      </c>
      <c r="BR69" s="307">
        <v>325.19212427999997</v>
      </c>
      <c r="BS69" s="307">
        <v>175.30309668000001</v>
      </c>
      <c r="BT69" s="307">
        <v>62.718937535999999</v>
      </c>
      <c r="BU69" s="307">
        <v>20.370257079999998</v>
      </c>
      <c r="BV69" s="307">
        <v>10.090440445</v>
      </c>
    </row>
    <row r="70" spans="1:74" s="389" customFormat="1" ht="12" customHeight="1" x14ac:dyDescent="0.25">
      <c r="A70" s="388"/>
      <c r="B70" s="736" t="s">
        <v>809</v>
      </c>
      <c r="C70" s="758"/>
      <c r="D70" s="758"/>
      <c r="E70" s="758"/>
      <c r="F70" s="758"/>
      <c r="G70" s="758"/>
      <c r="H70" s="758"/>
      <c r="I70" s="758"/>
      <c r="J70" s="758"/>
      <c r="K70" s="758"/>
      <c r="L70" s="758"/>
      <c r="M70" s="758"/>
      <c r="N70" s="758"/>
      <c r="O70" s="758"/>
      <c r="P70" s="758"/>
      <c r="Q70" s="738"/>
      <c r="AY70" s="448"/>
      <c r="AZ70" s="448"/>
      <c r="BA70" s="448"/>
      <c r="BB70" s="448"/>
      <c r="BC70" s="448"/>
      <c r="BD70" s="542"/>
      <c r="BE70" s="542"/>
      <c r="BF70" s="542"/>
      <c r="BG70" s="448"/>
      <c r="BH70" s="448"/>
      <c r="BI70" s="448"/>
      <c r="BJ70" s="448"/>
    </row>
    <row r="71" spans="1:74" s="389" customFormat="1" ht="12" customHeight="1" x14ac:dyDescent="0.25">
      <c r="A71" s="388"/>
      <c r="B71" s="736" t="s">
        <v>810</v>
      </c>
      <c r="C71" s="737"/>
      <c r="D71" s="737"/>
      <c r="E71" s="737"/>
      <c r="F71" s="737"/>
      <c r="G71" s="737"/>
      <c r="H71" s="737"/>
      <c r="I71" s="737"/>
      <c r="J71" s="737"/>
      <c r="K71" s="737"/>
      <c r="L71" s="737"/>
      <c r="M71" s="737"/>
      <c r="N71" s="737"/>
      <c r="O71" s="737"/>
      <c r="P71" s="737"/>
      <c r="Q71" s="738"/>
      <c r="AY71" s="448"/>
      <c r="AZ71" s="448"/>
      <c r="BA71" s="448"/>
      <c r="BB71" s="448"/>
      <c r="BC71" s="448"/>
      <c r="BD71" s="542"/>
      <c r="BE71" s="542"/>
      <c r="BF71" s="542"/>
      <c r="BG71" s="448"/>
      <c r="BH71" s="448"/>
      <c r="BI71" s="448"/>
      <c r="BJ71" s="448"/>
    </row>
    <row r="72" spans="1:74" s="389" customFormat="1" ht="12" customHeight="1" x14ac:dyDescent="0.25">
      <c r="A72" s="388"/>
      <c r="B72" s="736" t="s">
        <v>811</v>
      </c>
      <c r="C72" s="737"/>
      <c r="D72" s="737"/>
      <c r="E72" s="737"/>
      <c r="F72" s="737"/>
      <c r="G72" s="737"/>
      <c r="H72" s="737"/>
      <c r="I72" s="737"/>
      <c r="J72" s="737"/>
      <c r="K72" s="737"/>
      <c r="L72" s="737"/>
      <c r="M72" s="737"/>
      <c r="N72" s="737"/>
      <c r="O72" s="737"/>
      <c r="P72" s="737"/>
      <c r="Q72" s="738"/>
      <c r="AY72" s="448"/>
      <c r="AZ72" s="448"/>
      <c r="BA72" s="448"/>
      <c r="BB72" s="448"/>
      <c r="BC72" s="448"/>
      <c r="BD72" s="542"/>
      <c r="BE72" s="542"/>
      <c r="BF72" s="542"/>
      <c r="BG72" s="448"/>
      <c r="BH72" s="448"/>
      <c r="BI72" s="448"/>
      <c r="BJ72" s="448"/>
    </row>
    <row r="73" spans="1:74" s="389" customFormat="1" ht="12" customHeight="1" x14ac:dyDescent="0.25">
      <c r="A73" s="388"/>
      <c r="B73" s="736" t="s">
        <v>822</v>
      </c>
      <c r="C73" s="738"/>
      <c r="D73" s="738"/>
      <c r="E73" s="738"/>
      <c r="F73" s="738"/>
      <c r="G73" s="738"/>
      <c r="H73" s="738"/>
      <c r="I73" s="738"/>
      <c r="J73" s="738"/>
      <c r="K73" s="738"/>
      <c r="L73" s="738"/>
      <c r="M73" s="738"/>
      <c r="N73" s="738"/>
      <c r="O73" s="738"/>
      <c r="P73" s="738"/>
      <c r="Q73" s="738"/>
      <c r="AY73" s="448"/>
      <c r="AZ73" s="448"/>
      <c r="BA73" s="448"/>
      <c r="BB73" s="448"/>
      <c r="BC73" s="448"/>
      <c r="BD73" s="542"/>
      <c r="BE73" s="542"/>
      <c r="BF73" s="542"/>
      <c r="BG73" s="448"/>
      <c r="BH73" s="448"/>
      <c r="BI73" s="448"/>
      <c r="BJ73" s="448"/>
    </row>
    <row r="74" spans="1:74" s="389" customFormat="1" ht="12" customHeight="1" x14ac:dyDescent="0.25">
      <c r="A74" s="388"/>
      <c r="B74" s="736" t="s">
        <v>825</v>
      </c>
      <c r="C74" s="737"/>
      <c r="D74" s="737"/>
      <c r="E74" s="737"/>
      <c r="F74" s="737"/>
      <c r="G74" s="737"/>
      <c r="H74" s="737"/>
      <c r="I74" s="737"/>
      <c r="J74" s="737"/>
      <c r="K74" s="737"/>
      <c r="L74" s="737"/>
      <c r="M74" s="737"/>
      <c r="N74" s="737"/>
      <c r="O74" s="737"/>
      <c r="P74" s="737"/>
      <c r="Q74" s="738"/>
      <c r="AY74" s="448"/>
      <c r="AZ74" s="448"/>
      <c r="BA74" s="448"/>
      <c r="BB74" s="448"/>
      <c r="BC74" s="448"/>
      <c r="BD74" s="542"/>
      <c r="BE74" s="542"/>
      <c r="BF74" s="542"/>
      <c r="BG74" s="448"/>
      <c r="BH74" s="448"/>
      <c r="BI74" s="448"/>
      <c r="BJ74" s="448"/>
    </row>
    <row r="75" spans="1:74" s="389" customFormat="1" ht="12" customHeight="1" x14ac:dyDescent="0.25">
      <c r="A75" s="388"/>
      <c r="B75" s="739" t="s">
        <v>826</v>
      </c>
      <c r="C75" s="738"/>
      <c r="D75" s="738"/>
      <c r="E75" s="738"/>
      <c r="F75" s="738"/>
      <c r="G75" s="738"/>
      <c r="H75" s="738"/>
      <c r="I75" s="738"/>
      <c r="J75" s="738"/>
      <c r="K75" s="738"/>
      <c r="L75" s="738"/>
      <c r="M75" s="738"/>
      <c r="N75" s="738"/>
      <c r="O75" s="738"/>
      <c r="P75" s="738"/>
      <c r="Q75" s="738"/>
      <c r="AY75" s="448"/>
      <c r="AZ75" s="448"/>
      <c r="BA75" s="448"/>
      <c r="BB75" s="448"/>
      <c r="BC75" s="448"/>
      <c r="BD75" s="542"/>
      <c r="BE75" s="542"/>
      <c r="BF75" s="542"/>
      <c r="BG75" s="448"/>
      <c r="BH75" s="448"/>
      <c r="BI75" s="448"/>
      <c r="BJ75" s="448"/>
    </row>
    <row r="76" spans="1:74" s="389" customFormat="1" ht="12" customHeight="1" x14ac:dyDescent="0.25">
      <c r="A76" s="388"/>
      <c r="B76" s="740" t="s">
        <v>827</v>
      </c>
      <c r="C76" s="741"/>
      <c r="D76" s="741"/>
      <c r="E76" s="741"/>
      <c r="F76" s="741"/>
      <c r="G76" s="741"/>
      <c r="H76" s="741"/>
      <c r="I76" s="741"/>
      <c r="J76" s="741"/>
      <c r="K76" s="741"/>
      <c r="L76" s="741"/>
      <c r="M76" s="741"/>
      <c r="N76" s="741"/>
      <c r="O76" s="741"/>
      <c r="P76" s="741"/>
      <c r="Q76" s="735"/>
      <c r="AY76" s="448"/>
      <c r="AZ76" s="448"/>
      <c r="BA76" s="448"/>
      <c r="BB76" s="448"/>
      <c r="BC76" s="448"/>
      <c r="BD76" s="542"/>
      <c r="BE76" s="542"/>
      <c r="BF76" s="542"/>
      <c r="BG76" s="448"/>
      <c r="BH76" s="448"/>
      <c r="BI76" s="448"/>
      <c r="BJ76" s="448"/>
    </row>
    <row r="77" spans="1:74" s="389" customFormat="1" ht="12" customHeight="1" x14ac:dyDescent="0.25">
      <c r="A77" s="388"/>
      <c r="B77" s="755" t="s">
        <v>808</v>
      </c>
      <c r="C77" s="756"/>
      <c r="D77" s="756"/>
      <c r="E77" s="756"/>
      <c r="F77" s="756"/>
      <c r="G77" s="756"/>
      <c r="H77" s="756"/>
      <c r="I77" s="756"/>
      <c r="J77" s="756"/>
      <c r="K77" s="756"/>
      <c r="L77" s="756"/>
      <c r="M77" s="756"/>
      <c r="N77" s="756"/>
      <c r="O77" s="756"/>
      <c r="P77" s="756"/>
      <c r="Q77" s="756"/>
      <c r="AY77" s="448"/>
      <c r="AZ77" s="448"/>
      <c r="BA77" s="448"/>
      <c r="BB77" s="448"/>
      <c r="BC77" s="448"/>
      <c r="BD77" s="542"/>
      <c r="BE77" s="542"/>
      <c r="BF77" s="542"/>
      <c r="BG77" s="448"/>
      <c r="BH77" s="448"/>
      <c r="BI77" s="448"/>
      <c r="BJ77" s="448"/>
    </row>
    <row r="78" spans="1:74" s="389" customFormat="1" ht="12" customHeight="1" x14ac:dyDescent="0.25">
      <c r="A78" s="388"/>
      <c r="B78" s="747" t="str">
        <f>"Notes: "&amp;"EIA completed modeling and analysis for this report on " &amp;Dates!D2&amp;"."</f>
        <v>Notes: EIA completed modeling and analysis for this report on Thursday May 5, 2022.</v>
      </c>
      <c r="C78" s="748"/>
      <c r="D78" s="748"/>
      <c r="E78" s="748"/>
      <c r="F78" s="748"/>
      <c r="G78" s="748"/>
      <c r="H78" s="748"/>
      <c r="I78" s="748"/>
      <c r="J78" s="748"/>
      <c r="K78" s="748"/>
      <c r="L78" s="748"/>
      <c r="M78" s="748"/>
      <c r="N78" s="748"/>
      <c r="O78" s="748"/>
      <c r="P78" s="748"/>
      <c r="Q78" s="748"/>
      <c r="AY78" s="448"/>
      <c r="AZ78" s="448"/>
      <c r="BA78" s="448"/>
      <c r="BB78" s="448"/>
      <c r="BC78" s="448"/>
      <c r="BD78" s="542"/>
      <c r="BE78" s="542"/>
      <c r="BF78" s="542"/>
      <c r="BG78" s="448"/>
      <c r="BH78" s="448"/>
      <c r="BI78" s="448"/>
      <c r="BJ78" s="448"/>
    </row>
    <row r="79" spans="1:74" s="389" customFormat="1" ht="12" customHeight="1" x14ac:dyDescent="0.25">
      <c r="A79" s="388"/>
      <c r="B79" s="749" t="s">
        <v>351</v>
      </c>
      <c r="C79" s="748"/>
      <c r="D79" s="748"/>
      <c r="E79" s="748"/>
      <c r="F79" s="748"/>
      <c r="G79" s="748"/>
      <c r="H79" s="748"/>
      <c r="I79" s="748"/>
      <c r="J79" s="748"/>
      <c r="K79" s="748"/>
      <c r="L79" s="748"/>
      <c r="M79" s="748"/>
      <c r="N79" s="748"/>
      <c r="O79" s="748"/>
      <c r="P79" s="748"/>
      <c r="Q79" s="748"/>
      <c r="AY79" s="448"/>
      <c r="AZ79" s="448"/>
      <c r="BA79" s="448"/>
      <c r="BB79" s="448"/>
      <c r="BC79" s="448"/>
      <c r="BD79" s="542"/>
      <c r="BE79" s="542"/>
      <c r="BF79" s="542"/>
      <c r="BG79" s="448"/>
      <c r="BH79" s="448"/>
      <c r="BI79" s="448"/>
      <c r="BJ79" s="448"/>
    </row>
    <row r="80" spans="1:74" s="389" customFormat="1" ht="12" customHeight="1" x14ac:dyDescent="0.25">
      <c r="A80" s="388"/>
      <c r="B80" s="757" t="s">
        <v>127</v>
      </c>
      <c r="C80" s="756"/>
      <c r="D80" s="756"/>
      <c r="E80" s="756"/>
      <c r="F80" s="756"/>
      <c r="G80" s="756"/>
      <c r="H80" s="756"/>
      <c r="I80" s="756"/>
      <c r="J80" s="756"/>
      <c r="K80" s="756"/>
      <c r="L80" s="756"/>
      <c r="M80" s="756"/>
      <c r="N80" s="756"/>
      <c r="O80" s="756"/>
      <c r="P80" s="756"/>
      <c r="Q80" s="756"/>
      <c r="AY80" s="448"/>
      <c r="AZ80" s="448"/>
      <c r="BA80" s="448"/>
      <c r="BB80" s="448"/>
      <c r="BC80" s="448"/>
      <c r="BD80" s="542"/>
      <c r="BE80" s="542"/>
      <c r="BF80" s="542"/>
      <c r="BG80" s="448"/>
      <c r="BH80" s="448"/>
      <c r="BI80" s="448"/>
      <c r="BJ80" s="448"/>
    </row>
    <row r="81" spans="1:74" s="389" customFormat="1" ht="12" customHeight="1" x14ac:dyDescent="0.25">
      <c r="A81" s="388"/>
      <c r="B81" s="742" t="s">
        <v>828</v>
      </c>
      <c r="C81" s="741"/>
      <c r="D81" s="741"/>
      <c r="E81" s="741"/>
      <c r="F81" s="741"/>
      <c r="G81" s="741"/>
      <c r="H81" s="741"/>
      <c r="I81" s="741"/>
      <c r="J81" s="741"/>
      <c r="K81" s="741"/>
      <c r="L81" s="741"/>
      <c r="M81" s="741"/>
      <c r="N81" s="741"/>
      <c r="O81" s="741"/>
      <c r="P81" s="741"/>
      <c r="Q81" s="735"/>
      <c r="AY81" s="448"/>
      <c r="AZ81" s="448"/>
      <c r="BA81" s="448"/>
      <c r="BB81" s="448"/>
      <c r="BC81" s="448"/>
      <c r="BD81" s="542"/>
      <c r="BE81" s="542"/>
      <c r="BF81" s="542"/>
      <c r="BG81" s="448"/>
      <c r="BH81" s="448"/>
      <c r="BI81" s="448"/>
      <c r="BJ81" s="448"/>
    </row>
    <row r="82" spans="1:74" s="389" customFormat="1" ht="12" customHeight="1" x14ac:dyDescent="0.25">
      <c r="A82" s="388"/>
      <c r="B82" s="743" t="s">
        <v>829</v>
      </c>
      <c r="C82" s="735"/>
      <c r="D82" s="735"/>
      <c r="E82" s="735"/>
      <c r="F82" s="735"/>
      <c r="G82" s="735"/>
      <c r="H82" s="735"/>
      <c r="I82" s="735"/>
      <c r="J82" s="735"/>
      <c r="K82" s="735"/>
      <c r="L82" s="735"/>
      <c r="M82" s="735"/>
      <c r="N82" s="735"/>
      <c r="O82" s="735"/>
      <c r="P82" s="735"/>
      <c r="Q82" s="735"/>
      <c r="AY82" s="448"/>
      <c r="AZ82" s="448"/>
      <c r="BA82" s="448"/>
      <c r="BB82" s="448"/>
      <c r="BC82" s="448"/>
      <c r="BD82" s="542"/>
      <c r="BE82" s="542"/>
      <c r="BF82" s="542"/>
      <c r="BG82" s="448"/>
      <c r="BH82" s="448"/>
      <c r="BI82" s="448"/>
      <c r="BJ82" s="448"/>
    </row>
    <row r="83" spans="1:74" s="389" customFormat="1" ht="12" customHeight="1" x14ac:dyDescent="0.25">
      <c r="A83" s="388"/>
      <c r="B83" s="743" t="s">
        <v>830</v>
      </c>
      <c r="C83" s="735"/>
      <c r="D83" s="735"/>
      <c r="E83" s="735"/>
      <c r="F83" s="735"/>
      <c r="G83" s="735"/>
      <c r="H83" s="735"/>
      <c r="I83" s="735"/>
      <c r="J83" s="735"/>
      <c r="K83" s="735"/>
      <c r="L83" s="735"/>
      <c r="M83" s="735"/>
      <c r="N83" s="735"/>
      <c r="O83" s="735"/>
      <c r="P83" s="735"/>
      <c r="Q83" s="735"/>
      <c r="AY83" s="448"/>
      <c r="AZ83" s="448"/>
      <c r="BA83" s="448"/>
      <c r="BB83" s="448"/>
      <c r="BC83" s="448"/>
      <c r="BD83" s="542"/>
      <c r="BE83" s="542"/>
      <c r="BF83" s="542"/>
      <c r="BG83" s="448"/>
      <c r="BH83" s="448"/>
      <c r="BI83" s="448"/>
      <c r="BJ83" s="448"/>
    </row>
    <row r="84" spans="1:74" s="389" customFormat="1" ht="12" customHeight="1" x14ac:dyDescent="0.25">
      <c r="A84" s="388"/>
      <c r="B84" s="744" t="s">
        <v>831</v>
      </c>
      <c r="C84" s="745"/>
      <c r="D84" s="745"/>
      <c r="E84" s="745"/>
      <c r="F84" s="745"/>
      <c r="G84" s="745"/>
      <c r="H84" s="745"/>
      <c r="I84" s="745"/>
      <c r="J84" s="745"/>
      <c r="K84" s="745"/>
      <c r="L84" s="745"/>
      <c r="M84" s="745"/>
      <c r="N84" s="745"/>
      <c r="O84" s="745"/>
      <c r="P84" s="745"/>
      <c r="Q84" s="735"/>
      <c r="AY84" s="448"/>
      <c r="AZ84" s="448"/>
      <c r="BA84" s="448"/>
      <c r="BB84" s="448"/>
      <c r="BC84" s="448"/>
      <c r="BD84" s="542"/>
      <c r="BE84" s="542"/>
      <c r="BF84" s="542"/>
      <c r="BG84" s="448"/>
      <c r="BH84" s="448"/>
      <c r="BI84" s="448"/>
      <c r="BJ84" s="448"/>
    </row>
    <row r="85" spans="1:74" s="390" customFormat="1" ht="12" customHeight="1" x14ac:dyDescent="0.25">
      <c r="A85" s="388"/>
      <c r="B85" s="746" t="s">
        <v>1403</v>
      </c>
      <c r="C85" s="735"/>
      <c r="D85" s="735"/>
      <c r="E85" s="735"/>
      <c r="F85" s="735"/>
      <c r="G85" s="735"/>
      <c r="H85" s="735"/>
      <c r="I85" s="735"/>
      <c r="J85" s="735"/>
      <c r="K85" s="735"/>
      <c r="L85" s="735"/>
      <c r="M85" s="735"/>
      <c r="N85" s="735"/>
      <c r="O85" s="735"/>
      <c r="P85" s="735"/>
      <c r="Q85" s="735"/>
      <c r="AY85" s="449"/>
      <c r="AZ85" s="449"/>
      <c r="BA85" s="449"/>
      <c r="BB85" s="449"/>
      <c r="BC85" s="449"/>
      <c r="BD85" s="665"/>
      <c r="BE85" s="665"/>
      <c r="BF85" s="665"/>
      <c r="BG85" s="449"/>
      <c r="BH85" s="449"/>
      <c r="BI85" s="449"/>
      <c r="BJ85" s="449"/>
    </row>
    <row r="86" spans="1:74" s="390" customFormat="1" ht="12" customHeight="1" x14ac:dyDescent="0.25">
      <c r="A86" s="388"/>
      <c r="B86" s="734" t="s">
        <v>1361</v>
      </c>
      <c r="C86" s="735"/>
      <c r="D86" s="735"/>
      <c r="E86" s="735"/>
      <c r="F86" s="735"/>
      <c r="G86" s="735"/>
      <c r="H86" s="735"/>
      <c r="I86" s="735"/>
      <c r="J86" s="735"/>
      <c r="K86" s="735"/>
      <c r="L86" s="735"/>
      <c r="M86" s="735"/>
      <c r="N86" s="735"/>
      <c r="O86" s="735"/>
      <c r="P86" s="735"/>
      <c r="Q86" s="735"/>
      <c r="AY86" s="449"/>
      <c r="AZ86" s="449"/>
      <c r="BA86" s="449"/>
      <c r="BB86" s="449"/>
      <c r="BC86" s="449"/>
      <c r="BD86" s="665"/>
      <c r="BE86" s="665"/>
      <c r="BF86" s="665"/>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09"/>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3" customWidth="1"/>
    <col min="56" max="58" width="6.54296875" style="579" customWidth="1"/>
    <col min="59" max="62" width="6.54296875" style="373" customWidth="1"/>
    <col min="63" max="74" width="6.54296875" style="13" customWidth="1"/>
    <col min="75" max="16384" width="9.54296875" style="13"/>
  </cols>
  <sheetData>
    <row r="1" spans="1:74" ht="13.4" customHeight="1" x14ac:dyDescent="0.3">
      <c r="A1" s="759" t="s">
        <v>792</v>
      </c>
      <c r="B1" s="766" t="s">
        <v>980</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54"/>
    </row>
    <row r="2" spans="1:74" ht="12.5" x14ac:dyDescent="0.25">
      <c r="A2" s="760"/>
      <c r="B2" s="486" t="str">
        <f>"U.S. Energy Information Administration  |  Short-Term Energy Outlook  - "&amp;Dates!D1</f>
        <v>U.S. Energy Information Administration  |  Short-Term Energy Outlook  - May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
      <c r="B5" s="50" t="s">
        <v>105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518</v>
      </c>
      <c r="B6" s="150" t="s">
        <v>468</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10">
        <v>101.78</v>
      </c>
      <c r="BC6" s="299">
        <v>102</v>
      </c>
      <c r="BD6" s="299">
        <v>101.5</v>
      </c>
      <c r="BE6" s="299">
        <v>99.5</v>
      </c>
      <c r="BF6" s="299">
        <v>99</v>
      </c>
      <c r="BG6" s="299">
        <v>98</v>
      </c>
      <c r="BH6" s="299">
        <v>97</v>
      </c>
      <c r="BI6" s="299">
        <v>97.5</v>
      </c>
      <c r="BJ6" s="299">
        <v>96.5</v>
      </c>
      <c r="BK6" s="299">
        <v>97</v>
      </c>
      <c r="BL6" s="299">
        <v>95</v>
      </c>
      <c r="BM6" s="299">
        <v>94</v>
      </c>
      <c r="BN6" s="299">
        <v>93</v>
      </c>
      <c r="BO6" s="299">
        <v>93</v>
      </c>
      <c r="BP6" s="299">
        <v>92</v>
      </c>
      <c r="BQ6" s="299">
        <v>92</v>
      </c>
      <c r="BR6" s="299">
        <v>92</v>
      </c>
      <c r="BS6" s="299">
        <v>92</v>
      </c>
      <c r="BT6" s="299">
        <v>93</v>
      </c>
      <c r="BU6" s="299">
        <v>93</v>
      </c>
      <c r="BV6" s="299">
        <v>93</v>
      </c>
    </row>
    <row r="7" spans="1:74" ht="11.15" customHeight="1" x14ac:dyDescent="0.25">
      <c r="A7" s="52" t="s">
        <v>94</v>
      </c>
      <c r="B7" s="150" t="s">
        <v>93</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10">
        <v>104.58</v>
      </c>
      <c r="BC7" s="299">
        <v>108</v>
      </c>
      <c r="BD7" s="299">
        <v>107</v>
      </c>
      <c r="BE7" s="299">
        <v>105</v>
      </c>
      <c r="BF7" s="299">
        <v>104</v>
      </c>
      <c r="BG7" s="299">
        <v>103</v>
      </c>
      <c r="BH7" s="299">
        <v>102</v>
      </c>
      <c r="BI7" s="299">
        <v>102</v>
      </c>
      <c r="BJ7" s="299">
        <v>101</v>
      </c>
      <c r="BK7" s="299">
        <v>101</v>
      </c>
      <c r="BL7" s="299">
        <v>99</v>
      </c>
      <c r="BM7" s="299">
        <v>98</v>
      </c>
      <c r="BN7" s="299">
        <v>97</v>
      </c>
      <c r="BO7" s="299">
        <v>97</v>
      </c>
      <c r="BP7" s="299">
        <v>96</v>
      </c>
      <c r="BQ7" s="299">
        <v>96</v>
      </c>
      <c r="BR7" s="299">
        <v>96</v>
      </c>
      <c r="BS7" s="299">
        <v>96</v>
      </c>
      <c r="BT7" s="299">
        <v>97</v>
      </c>
      <c r="BU7" s="299">
        <v>97</v>
      </c>
      <c r="BV7" s="299">
        <v>97</v>
      </c>
    </row>
    <row r="8" spans="1:74" ht="11.15" customHeight="1" x14ac:dyDescent="0.25">
      <c r="A8" s="52" t="s">
        <v>517</v>
      </c>
      <c r="B8" s="576" t="s">
        <v>983</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49.52</v>
      </c>
      <c r="AN8" s="210">
        <v>55.67</v>
      </c>
      <c r="AO8" s="210">
        <v>59.78</v>
      </c>
      <c r="AP8" s="210">
        <v>60.86</v>
      </c>
      <c r="AQ8" s="210">
        <v>63.81</v>
      </c>
      <c r="AR8" s="210">
        <v>68.849999999999994</v>
      </c>
      <c r="AS8" s="210">
        <v>69.88</v>
      </c>
      <c r="AT8" s="210">
        <v>65.66</v>
      </c>
      <c r="AU8" s="210">
        <v>69.260000000000005</v>
      </c>
      <c r="AV8" s="210">
        <v>76.08</v>
      </c>
      <c r="AW8" s="210">
        <v>76.349999999999994</v>
      </c>
      <c r="AX8" s="210">
        <v>68.22</v>
      </c>
      <c r="AY8" s="210">
        <v>76.78</v>
      </c>
      <c r="AZ8" s="210">
        <v>86.25</v>
      </c>
      <c r="BA8" s="210">
        <v>106</v>
      </c>
      <c r="BB8" s="210">
        <v>99.28</v>
      </c>
      <c r="BC8" s="299">
        <v>99.5</v>
      </c>
      <c r="BD8" s="299">
        <v>99</v>
      </c>
      <c r="BE8" s="299">
        <v>97</v>
      </c>
      <c r="BF8" s="299">
        <v>96.5</v>
      </c>
      <c r="BG8" s="299">
        <v>95.25</v>
      </c>
      <c r="BH8" s="299">
        <v>94.25</v>
      </c>
      <c r="BI8" s="299">
        <v>94.75</v>
      </c>
      <c r="BJ8" s="299">
        <v>93.75</v>
      </c>
      <c r="BK8" s="299">
        <v>94.25</v>
      </c>
      <c r="BL8" s="299">
        <v>92.25</v>
      </c>
      <c r="BM8" s="299">
        <v>91.25</v>
      </c>
      <c r="BN8" s="299">
        <v>90.25</v>
      </c>
      <c r="BO8" s="299">
        <v>90.25</v>
      </c>
      <c r="BP8" s="299">
        <v>89.25</v>
      </c>
      <c r="BQ8" s="299">
        <v>89.25</v>
      </c>
      <c r="BR8" s="299">
        <v>89.25</v>
      </c>
      <c r="BS8" s="299">
        <v>89.25</v>
      </c>
      <c r="BT8" s="299">
        <v>90.25</v>
      </c>
      <c r="BU8" s="299">
        <v>90.25</v>
      </c>
      <c r="BV8" s="299">
        <v>90.25</v>
      </c>
    </row>
    <row r="9" spans="1:74" ht="11.15" customHeight="1" x14ac:dyDescent="0.25">
      <c r="A9" s="52" t="s">
        <v>780</v>
      </c>
      <c r="B9" s="576" t="s">
        <v>982</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51.36</v>
      </c>
      <c r="AN9" s="210">
        <v>58.39</v>
      </c>
      <c r="AO9" s="210">
        <v>61.96</v>
      </c>
      <c r="AP9" s="210">
        <v>62.39</v>
      </c>
      <c r="AQ9" s="210">
        <v>65.150000000000006</v>
      </c>
      <c r="AR9" s="210">
        <v>70.540000000000006</v>
      </c>
      <c r="AS9" s="210">
        <v>71.97</v>
      </c>
      <c r="AT9" s="210">
        <v>67.87</v>
      </c>
      <c r="AU9" s="210">
        <v>71.09</v>
      </c>
      <c r="AV9" s="210">
        <v>78.88</v>
      </c>
      <c r="AW9" s="210">
        <v>78.41</v>
      </c>
      <c r="AX9" s="210">
        <v>71.98</v>
      </c>
      <c r="AY9" s="210">
        <v>80.069999999999993</v>
      </c>
      <c r="AZ9" s="210">
        <v>89.42</v>
      </c>
      <c r="BA9" s="210">
        <v>107</v>
      </c>
      <c r="BB9" s="210">
        <v>100.28</v>
      </c>
      <c r="BC9" s="299">
        <v>100.5</v>
      </c>
      <c r="BD9" s="299">
        <v>100</v>
      </c>
      <c r="BE9" s="299">
        <v>98</v>
      </c>
      <c r="BF9" s="299">
        <v>97.5</v>
      </c>
      <c r="BG9" s="299">
        <v>96.25</v>
      </c>
      <c r="BH9" s="299">
        <v>95.25</v>
      </c>
      <c r="BI9" s="299">
        <v>95.75</v>
      </c>
      <c r="BJ9" s="299">
        <v>94.75</v>
      </c>
      <c r="BK9" s="299">
        <v>95.25</v>
      </c>
      <c r="BL9" s="299">
        <v>93.25</v>
      </c>
      <c r="BM9" s="299">
        <v>92.25</v>
      </c>
      <c r="BN9" s="299">
        <v>91.25</v>
      </c>
      <c r="BO9" s="299">
        <v>91.25</v>
      </c>
      <c r="BP9" s="299">
        <v>90.25</v>
      </c>
      <c r="BQ9" s="299">
        <v>90.25</v>
      </c>
      <c r="BR9" s="299">
        <v>90.25</v>
      </c>
      <c r="BS9" s="299">
        <v>90.25</v>
      </c>
      <c r="BT9" s="299">
        <v>91.25</v>
      </c>
      <c r="BU9" s="299">
        <v>91.25</v>
      </c>
      <c r="BV9" s="299">
        <v>91.25</v>
      </c>
    </row>
    <row r="10" spans="1:74" ht="11.15" customHeight="1" x14ac:dyDescent="0.25">
      <c r="A10" s="49"/>
      <c r="B10" s="50" t="s">
        <v>984</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733"/>
      <c r="BC10" s="371"/>
      <c r="BD10" s="371"/>
      <c r="BE10" s="371"/>
      <c r="BF10" s="371"/>
      <c r="BG10" s="371"/>
      <c r="BH10" s="371"/>
      <c r="BI10" s="371"/>
      <c r="BJ10" s="371"/>
      <c r="BK10" s="371"/>
      <c r="BL10" s="371"/>
      <c r="BM10" s="371"/>
      <c r="BN10" s="371"/>
      <c r="BO10" s="371"/>
      <c r="BP10" s="371"/>
      <c r="BQ10" s="371"/>
      <c r="BR10" s="371"/>
      <c r="BS10" s="371"/>
      <c r="BT10" s="371"/>
      <c r="BU10" s="371"/>
      <c r="BV10" s="371"/>
    </row>
    <row r="11" spans="1:74" ht="11.15" customHeight="1" x14ac:dyDescent="0.25">
      <c r="A11" s="49"/>
      <c r="B11" s="50" t="s">
        <v>545</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371"/>
      <c r="BD11" s="371"/>
      <c r="BE11" s="371"/>
      <c r="BF11" s="371"/>
      <c r="BG11" s="371"/>
      <c r="BH11" s="371"/>
      <c r="BI11" s="371"/>
      <c r="BJ11" s="371"/>
      <c r="BK11" s="371"/>
      <c r="BL11" s="371"/>
      <c r="BM11" s="371"/>
      <c r="BN11" s="371"/>
      <c r="BO11" s="371"/>
      <c r="BP11" s="371"/>
      <c r="BQ11" s="371"/>
      <c r="BR11" s="371"/>
      <c r="BS11" s="371"/>
      <c r="BT11" s="371"/>
      <c r="BU11" s="371"/>
      <c r="BV11" s="371"/>
    </row>
    <row r="12" spans="1:74" ht="11.15" customHeight="1" x14ac:dyDescent="0.25">
      <c r="A12" s="52" t="s">
        <v>765</v>
      </c>
      <c r="B12" s="150" t="s">
        <v>546</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264.10000000000002</v>
      </c>
      <c r="BA12" s="232">
        <v>331.73779999999999</v>
      </c>
      <c r="BB12" s="232">
        <v>324.4307</v>
      </c>
      <c r="BC12" s="305">
        <v>344.90890000000002</v>
      </c>
      <c r="BD12" s="305">
        <v>334.47370000000001</v>
      </c>
      <c r="BE12" s="305">
        <v>310.6936</v>
      </c>
      <c r="BF12" s="305">
        <v>298.45460000000003</v>
      </c>
      <c r="BG12" s="305">
        <v>285.49689999999998</v>
      </c>
      <c r="BH12" s="305">
        <v>277.95089999999999</v>
      </c>
      <c r="BI12" s="305">
        <v>272.21050000000002</v>
      </c>
      <c r="BJ12" s="305">
        <v>263.43950000000001</v>
      </c>
      <c r="BK12" s="305">
        <v>266.64080000000001</v>
      </c>
      <c r="BL12" s="305">
        <v>260.87349999999998</v>
      </c>
      <c r="BM12" s="305">
        <v>268.21850000000001</v>
      </c>
      <c r="BN12" s="305">
        <v>274.09179999999998</v>
      </c>
      <c r="BO12" s="305">
        <v>280.89640000000003</v>
      </c>
      <c r="BP12" s="305">
        <v>275.08730000000003</v>
      </c>
      <c r="BQ12" s="305">
        <v>274.84089999999998</v>
      </c>
      <c r="BR12" s="305">
        <v>275.42899999999997</v>
      </c>
      <c r="BS12" s="305">
        <v>268.34070000000003</v>
      </c>
      <c r="BT12" s="305">
        <v>264.3723</v>
      </c>
      <c r="BU12" s="305">
        <v>262.13</v>
      </c>
      <c r="BV12" s="305">
        <v>257.32190000000003</v>
      </c>
    </row>
    <row r="13" spans="1:74" ht="11.15" customHeight="1" x14ac:dyDescent="0.25">
      <c r="A13" s="49" t="s">
        <v>781</v>
      </c>
      <c r="B13" s="150" t="s">
        <v>551</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v>
      </c>
      <c r="AZ13" s="232">
        <v>282.89999999999998</v>
      </c>
      <c r="BA13" s="232">
        <v>371.01229999999998</v>
      </c>
      <c r="BB13" s="232">
        <v>400.9264</v>
      </c>
      <c r="BC13" s="305">
        <v>462.3152</v>
      </c>
      <c r="BD13" s="305">
        <v>435.51949999999999</v>
      </c>
      <c r="BE13" s="305">
        <v>415.84980000000002</v>
      </c>
      <c r="BF13" s="305">
        <v>378.48869999999999</v>
      </c>
      <c r="BG13" s="305">
        <v>338.66149999999999</v>
      </c>
      <c r="BH13" s="305">
        <v>326.0822</v>
      </c>
      <c r="BI13" s="305">
        <v>320.202</v>
      </c>
      <c r="BJ13" s="305">
        <v>318.06880000000001</v>
      </c>
      <c r="BK13" s="305">
        <v>300.62130000000002</v>
      </c>
      <c r="BL13" s="305">
        <v>296.06700000000001</v>
      </c>
      <c r="BM13" s="305">
        <v>291.42320000000001</v>
      </c>
      <c r="BN13" s="305">
        <v>283.24509999999998</v>
      </c>
      <c r="BO13" s="305">
        <v>284.04680000000002</v>
      </c>
      <c r="BP13" s="305">
        <v>275.61200000000002</v>
      </c>
      <c r="BQ13" s="305">
        <v>278.1386</v>
      </c>
      <c r="BR13" s="305">
        <v>282.76170000000002</v>
      </c>
      <c r="BS13" s="305">
        <v>281.20600000000002</v>
      </c>
      <c r="BT13" s="305">
        <v>289.3562</v>
      </c>
      <c r="BU13" s="305">
        <v>289.95440000000002</v>
      </c>
      <c r="BV13" s="305">
        <v>287.23469999999998</v>
      </c>
    </row>
    <row r="14" spans="1:74" ht="11.15" customHeight="1" x14ac:dyDescent="0.25">
      <c r="A14" s="52" t="s">
        <v>521</v>
      </c>
      <c r="B14" s="576" t="s">
        <v>1351</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271.89999999999998</v>
      </c>
      <c r="BA14" s="232">
        <v>361.75940000000003</v>
      </c>
      <c r="BB14" s="232">
        <v>393.42590000000001</v>
      </c>
      <c r="BC14" s="305">
        <v>452.8913</v>
      </c>
      <c r="BD14" s="305">
        <v>419.99380000000002</v>
      </c>
      <c r="BE14" s="305">
        <v>401.166</v>
      </c>
      <c r="BF14" s="305">
        <v>359.42340000000002</v>
      </c>
      <c r="BG14" s="305">
        <v>323.61529999999999</v>
      </c>
      <c r="BH14" s="305">
        <v>313.63639999999998</v>
      </c>
      <c r="BI14" s="305">
        <v>308.5188</v>
      </c>
      <c r="BJ14" s="305">
        <v>305.74329999999998</v>
      </c>
      <c r="BK14" s="305">
        <v>291.36529999999999</v>
      </c>
      <c r="BL14" s="305">
        <v>287.762</v>
      </c>
      <c r="BM14" s="305">
        <v>278.97039999999998</v>
      </c>
      <c r="BN14" s="305">
        <v>269.51670000000001</v>
      </c>
      <c r="BO14" s="305">
        <v>266.82889999999998</v>
      </c>
      <c r="BP14" s="305">
        <v>260.03620000000001</v>
      </c>
      <c r="BQ14" s="305">
        <v>262.77980000000002</v>
      </c>
      <c r="BR14" s="305">
        <v>268.62169999999998</v>
      </c>
      <c r="BS14" s="305">
        <v>266.66609999999997</v>
      </c>
      <c r="BT14" s="305">
        <v>278.5625</v>
      </c>
      <c r="BU14" s="305">
        <v>278.22179999999997</v>
      </c>
      <c r="BV14" s="305">
        <v>277.1395</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ht="11.15" customHeight="1" x14ac:dyDescent="0.25">
      <c r="A16" s="52" t="s">
        <v>782</v>
      </c>
      <c r="B16" s="150" t="s">
        <v>385</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265.8</v>
      </c>
      <c r="BA16" s="232">
        <v>350.88600000000002</v>
      </c>
      <c r="BB16" s="232">
        <v>394.39389999999997</v>
      </c>
      <c r="BC16" s="305">
        <v>446.19909999999999</v>
      </c>
      <c r="BD16" s="305">
        <v>426.64449999999999</v>
      </c>
      <c r="BE16" s="305">
        <v>407.49169999999998</v>
      </c>
      <c r="BF16" s="305">
        <v>377.7099</v>
      </c>
      <c r="BG16" s="305">
        <v>330.25729999999999</v>
      </c>
      <c r="BH16" s="305">
        <v>321.52760000000001</v>
      </c>
      <c r="BI16" s="305">
        <v>314.19619999999998</v>
      </c>
      <c r="BJ16" s="305">
        <v>314.65989999999999</v>
      </c>
      <c r="BK16" s="305">
        <v>299.65890000000002</v>
      </c>
      <c r="BL16" s="305">
        <v>291.3716</v>
      </c>
      <c r="BM16" s="305">
        <v>286.77390000000003</v>
      </c>
      <c r="BN16" s="305">
        <v>275.23790000000002</v>
      </c>
      <c r="BO16" s="305">
        <v>277.36070000000001</v>
      </c>
      <c r="BP16" s="305">
        <v>269.97770000000003</v>
      </c>
      <c r="BQ16" s="305">
        <v>273.00729999999999</v>
      </c>
      <c r="BR16" s="305">
        <v>276.43520000000001</v>
      </c>
      <c r="BS16" s="305">
        <v>277.11470000000003</v>
      </c>
      <c r="BT16" s="305">
        <v>283.13350000000003</v>
      </c>
      <c r="BU16" s="305">
        <v>284.62740000000002</v>
      </c>
      <c r="BV16" s="305">
        <v>285.6576</v>
      </c>
    </row>
    <row r="17" spans="1:74" ht="11.15" customHeight="1" x14ac:dyDescent="0.25">
      <c r="A17" s="52" t="s">
        <v>522</v>
      </c>
      <c r="B17" s="150" t="s">
        <v>107</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239.9</v>
      </c>
      <c r="BA17" s="232">
        <v>249.67169999999999</v>
      </c>
      <c r="BB17" s="232">
        <v>243.63140000000001</v>
      </c>
      <c r="BC17" s="305">
        <v>241.88040000000001</v>
      </c>
      <c r="BD17" s="305">
        <v>240.08349999999999</v>
      </c>
      <c r="BE17" s="305">
        <v>233.4162</v>
      </c>
      <c r="BF17" s="305">
        <v>234.5241</v>
      </c>
      <c r="BG17" s="305">
        <v>230.69159999999999</v>
      </c>
      <c r="BH17" s="305">
        <v>226.18600000000001</v>
      </c>
      <c r="BI17" s="305">
        <v>228.41759999999999</v>
      </c>
      <c r="BJ17" s="305">
        <v>227.32419999999999</v>
      </c>
      <c r="BK17" s="305">
        <v>238.3683</v>
      </c>
      <c r="BL17" s="305">
        <v>240.23750000000001</v>
      </c>
      <c r="BM17" s="305">
        <v>235.78270000000001</v>
      </c>
      <c r="BN17" s="305">
        <v>230.8434</v>
      </c>
      <c r="BO17" s="305">
        <v>231.5128</v>
      </c>
      <c r="BP17" s="305">
        <v>230.87530000000001</v>
      </c>
      <c r="BQ17" s="305">
        <v>228.37190000000001</v>
      </c>
      <c r="BR17" s="305">
        <v>231.7475</v>
      </c>
      <c r="BS17" s="305">
        <v>230.31010000000001</v>
      </c>
      <c r="BT17" s="305">
        <v>229.6311</v>
      </c>
      <c r="BU17" s="305">
        <v>233.0326</v>
      </c>
      <c r="BV17" s="305">
        <v>233.68960000000001</v>
      </c>
    </row>
    <row r="18" spans="1:74" ht="11.15" customHeight="1" x14ac:dyDescent="0.25">
      <c r="A18" s="52"/>
      <c r="B18" s="53" t="s">
        <v>227</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5" customHeight="1" x14ac:dyDescent="0.25">
      <c r="A19" s="52" t="s">
        <v>496</v>
      </c>
      <c r="B19" s="150" t="s">
        <v>228</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232">
        <v>410.85</v>
      </c>
      <c r="BC19" s="305">
        <v>420.95139999999998</v>
      </c>
      <c r="BD19" s="305">
        <v>414.96800000000002</v>
      </c>
      <c r="BE19" s="305">
        <v>391.86950000000002</v>
      </c>
      <c r="BF19" s="305">
        <v>380.47840000000002</v>
      </c>
      <c r="BG19" s="305">
        <v>371.03710000000001</v>
      </c>
      <c r="BH19" s="305">
        <v>364.048</v>
      </c>
      <c r="BI19" s="305">
        <v>359.8716</v>
      </c>
      <c r="BJ19" s="305">
        <v>353.38240000000002</v>
      </c>
      <c r="BK19" s="305">
        <v>349.96969999999999</v>
      </c>
      <c r="BL19" s="305">
        <v>345.03789999999998</v>
      </c>
      <c r="BM19" s="305">
        <v>345.6936</v>
      </c>
      <c r="BN19" s="305">
        <v>355.02719999999999</v>
      </c>
      <c r="BO19" s="305">
        <v>359.72160000000002</v>
      </c>
      <c r="BP19" s="305">
        <v>356.75779999999997</v>
      </c>
      <c r="BQ19" s="305">
        <v>355.56509999999997</v>
      </c>
      <c r="BR19" s="305">
        <v>355.94589999999999</v>
      </c>
      <c r="BS19" s="305">
        <v>351.86720000000003</v>
      </c>
      <c r="BT19" s="305">
        <v>346.39479999999998</v>
      </c>
      <c r="BU19" s="305">
        <v>343.61630000000002</v>
      </c>
      <c r="BV19" s="305">
        <v>339.65019999999998</v>
      </c>
    </row>
    <row r="20" spans="1:74" ht="11.15" customHeight="1" x14ac:dyDescent="0.25">
      <c r="A20" s="52" t="s">
        <v>519</v>
      </c>
      <c r="B20" s="150" t="s">
        <v>229</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232">
        <v>421.27499999999998</v>
      </c>
      <c r="BC20" s="305">
        <v>432.04930000000002</v>
      </c>
      <c r="BD20" s="305">
        <v>426.39159999999998</v>
      </c>
      <c r="BE20" s="305">
        <v>403.83609999999999</v>
      </c>
      <c r="BF20" s="305">
        <v>392.76190000000003</v>
      </c>
      <c r="BG20" s="305">
        <v>383.59949999999998</v>
      </c>
      <c r="BH20" s="305">
        <v>376.92509999999999</v>
      </c>
      <c r="BI20" s="305">
        <v>372.98579999999998</v>
      </c>
      <c r="BJ20" s="305">
        <v>366.72410000000002</v>
      </c>
      <c r="BK20" s="305">
        <v>363.23610000000002</v>
      </c>
      <c r="BL20" s="305">
        <v>358.36610000000002</v>
      </c>
      <c r="BM20" s="305">
        <v>358.86189999999999</v>
      </c>
      <c r="BN20" s="305">
        <v>368.2697</v>
      </c>
      <c r="BO20" s="305">
        <v>373.0367</v>
      </c>
      <c r="BP20" s="305">
        <v>369.99869999999999</v>
      </c>
      <c r="BQ20" s="305">
        <v>369.0299</v>
      </c>
      <c r="BR20" s="305">
        <v>369.488</v>
      </c>
      <c r="BS20" s="305">
        <v>365.51749999999998</v>
      </c>
      <c r="BT20" s="305">
        <v>360.24450000000002</v>
      </c>
      <c r="BU20" s="305">
        <v>357.62389999999999</v>
      </c>
      <c r="BV20" s="305">
        <v>353.8272</v>
      </c>
    </row>
    <row r="21" spans="1:74" ht="11.15" customHeight="1" x14ac:dyDescent="0.25">
      <c r="A21" s="52" t="s">
        <v>520</v>
      </c>
      <c r="B21" s="150" t="s">
        <v>803</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232">
        <v>511.95</v>
      </c>
      <c r="BC21" s="305">
        <v>560.75879999999995</v>
      </c>
      <c r="BD21" s="305">
        <v>545.54549999999995</v>
      </c>
      <c r="BE21" s="305">
        <v>521.71820000000002</v>
      </c>
      <c r="BF21" s="305">
        <v>494.6902</v>
      </c>
      <c r="BG21" s="305">
        <v>455.2441</v>
      </c>
      <c r="BH21" s="305">
        <v>433.53109999999998</v>
      </c>
      <c r="BI21" s="305">
        <v>426.4314</v>
      </c>
      <c r="BJ21" s="305">
        <v>420.34530000000001</v>
      </c>
      <c r="BK21" s="305">
        <v>418.34410000000003</v>
      </c>
      <c r="BL21" s="305">
        <v>411.91930000000002</v>
      </c>
      <c r="BM21" s="305">
        <v>413.65609999999998</v>
      </c>
      <c r="BN21" s="305">
        <v>407.85590000000002</v>
      </c>
      <c r="BO21" s="305">
        <v>407.77719999999999</v>
      </c>
      <c r="BP21" s="305">
        <v>395.61619999999999</v>
      </c>
      <c r="BQ21" s="305">
        <v>394.30130000000003</v>
      </c>
      <c r="BR21" s="305">
        <v>398.44490000000002</v>
      </c>
      <c r="BS21" s="305">
        <v>398.1857</v>
      </c>
      <c r="BT21" s="305">
        <v>404.74220000000003</v>
      </c>
      <c r="BU21" s="305">
        <v>410.35210000000001</v>
      </c>
      <c r="BV21" s="305">
        <v>413.90019999999998</v>
      </c>
    </row>
    <row r="22" spans="1:74" ht="11.15" customHeight="1" x14ac:dyDescent="0.25">
      <c r="A22" s="52" t="s">
        <v>482</v>
      </c>
      <c r="B22" s="150" t="s">
        <v>547</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492.8</v>
      </c>
      <c r="BB22" s="232">
        <v>507.54899999999998</v>
      </c>
      <c r="BC22" s="305">
        <v>546.84870000000001</v>
      </c>
      <c r="BD22" s="305">
        <v>520.35839999999996</v>
      </c>
      <c r="BE22" s="305">
        <v>501.6234</v>
      </c>
      <c r="BF22" s="305">
        <v>466.65440000000001</v>
      </c>
      <c r="BG22" s="305">
        <v>436.6001</v>
      </c>
      <c r="BH22" s="305">
        <v>427.84300000000002</v>
      </c>
      <c r="BI22" s="305">
        <v>421.31279999999998</v>
      </c>
      <c r="BJ22" s="305">
        <v>416.86279999999999</v>
      </c>
      <c r="BK22" s="305">
        <v>405.42590000000001</v>
      </c>
      <c r="BL22" s="305">
        <v>400.04689999999999</v>
      </c>
      <c r="BM22" s="305">
        <v>389.76900000000001</v>
      </c>
      <c r="BN22" s="305">
        <v>376.70519999999999</v>
      </c>
      <c r="BO22" s="305">
        <v>370.38569999999999</v>
      </c>
      <c r="BP22" s="305">
        <v>362.04390000000001</v>
      </c>
      <c r="BQ22" s="305">
        <v>359.25749999999999</v>
      </c>
      <c r="BR22" s="305">
        <v>360.62029999999999</v>
      </c>
      <c r="BS22" s="305">
        <v>358.28969999999998</v>
      </c>
      <c r="BT22" s="305">
        <v>369.19040000000001</v>
      </c>
      <c r="BU22" s="305">
        <v>369.815</v>
      </c>
      <c r="BV22" s="305">
        <v>369.84449999999998</v>
      </c>
    </row>
    <row r="23" spans="1:74" ht="11.15" customHeight="1" x14ac:dyDescent="0.25">
      <c r="A23" s="49"/>
      <c r="B23" s="54" t="s">
        <v>130</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72"/>
      <c r="BD23" s="372"/>
      <c r="BE23" s="372"/>
      <c r="BF23" s="372"/>
      <c r="BG23" s="372"/>
      <c r="BH23" s="372"/>
      <c r="BI23" s="372"/>
      <c r="BJ23" s="372"/>
      <c r="BK23" s="701"/>
      <c r="BL23" s="372"/>
      <c r="BM23" s="372"/>
      <c r="BN23" s="372"/>
      <c r="BO23" s="372"/>
      <c r="BP23" s="372"/>
      <c r="BQ23" s="372"/>
      <c r="BR23" s="372"/>
      <c r="BS23" s="372"/>
      <c r="BT23" s="372"/>
      <c r="BU23" s="372"/>
      <c r="BV23" s="372"/>
    </row>
    <row r="24" spans="1:74" ht="11.15" customHeight="1" x14ac:dyDescent="0.25">
      <c r="A24" s="52" t="s">
        <v>731</v>
      </c>
      <c r="B24" s="150" t="s">
        <v>129</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10">
        <v>6.84701</v>
      </c>
      <c r="BC24" s="299">
        <v>8.6029199999999992</v>
      </c>
      <c r="BD24" s="299">
        <v>8.9457900000000006</v>
      </c>
      <c r="BE24" s="299">
        <v>9.1120300000000007</v>
      </c>
      <c r="BF24" s="299">
        <v>9.0912500000000005</v>
      </c>
      <c r="BG24" s="299">
        <v>8.8938400000000009</v>
      </c>
      <c r="BH24" s="299">
        <v>8.7899399999999996</v>
      </c>
      <c r="BI24" s="299">
        <v>8.8211099999999991</v>
      </c>
      <c r="BJ24" s="299">
        <v>8.8315000000000001</v>
      </c>
      <c r="BK24" s="299">
        <v>8.8522800000000004</v>
      </c>
      <c r="BL24" s="299">
        <v>8.3016100000000002</v>
      </c>
      <c r="BM24" s="299">
        <v>6.0365900000000003</v>
      </c>
      <c r="BN24" s="299">
        <v>4.4261400000000002</v>
      </c>
      <c r="BO24" s="299">
        <v>3.8235199999999998</v>
      </c>
      <c r="BP24" s="299">
        <v>3.8650799999999998</v>
      </c>
      <c r="BQ24" s="299">
        <v>3.9585900000000001</v>
      </c>
      <c r="BR24" s="299">
        <v>3.9378099999999998</v>
      </c>
      <c r="BS24" s="299">
        <v>3.8650799999999998</v>
      </c>
      <c r="BT24" s="299">
        <v>3.8962500000000002</v>
      </c>
      <c r="BU24" s="299">
        <v>4.0417100000000001</v>
      </c>
      <c r="BV24" s="299">
        <v>4.10405</v>
      </c>
    </row>
    <row r="25" spans="1:74" ht="11.15" customHeight="1" x14ac:dyDescent="0.25">
      <c r="A25" s="52" t="s">
        <v>131</v>
      </c>
      <c r="B25" s="150" t="s">
        <v>124</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10">
        <v>6.59</v>
      </c>
      <c r="BC25" s="299">
        <v>8.2799999999999994</v>
      </c>
      <c r="BD25" s="299">
        <v>8.61</v>
      </c>
      <c r="BE25" s="299">
        <v>8.77</v>
      </c>
      <c r="BF25" s="299">
        <v>8.75</v>
      </c>
      <c r="BG25" s="299">
        <v>8.56</v>
      </c>
      <c r="BH25" s="299">
        <v>8.4600000000000009</v>
      </c>
      <c r="BI25" s="299">
        <v>8.49</v>
      </c>
      <c r="BJ25" s="299">
        <v>8.5</v>
      </c>
      <c r="BK25" s="299">
        <v>8.52</v>
      </c>
      <c r="BL25" s="299">
        <v>7.99</v>
      </c>
      <c r="BM25" s="299">
        <v>5.81</v>
      </c>
      <c r="BN25" s="299">
        <v>4.26</v>
      </c>
      <c r="BO25" s="299">
        <v>3.68</v>
      </c>
      <c r="BP25" s="299">
        <v>3.72</v>
      </c>
      <c r="BQ25" s="299">
        <v>3.81</v>
      </c>
      <c r="BR25" s="299">
        <v>3.79</v>
      </c>
      <c r="BS25" s="299">
        <v>3.72</v>
      </c>
      <c r="BT25" s="299">
        <v>3.75</v>
      </c>
      <c r="BU25" s="299">
        <v>3.89</v>
      </c>
      <c r="BV25" s="299">
        <v>3.95</v>
      </c>
    </row>
    <row r="26" spans="1:74" ht="11.15" customHeight="1" x14ac:dyDescent="0.25">
      <c r="A26" s="52"/>
      <c r="B26" s="53" t="s">
        <v>1005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52" t="s">
        <v>674</v>
      </c>
      <c r="B27" s="150" t="s">
        <v>386</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4.41</v>
      </c>
      <c r="AP27" s="210">
        <v>4</v>
      </c>
      <c r="AQ27" s="210">
        <v>4.12</v>
      </c>
      <c r="AR27" s="210">
        <v>4.1500000000000004</v>
      </c>
      <c r="AS27" s="210">
        <v>4.75</v>
      </c>
      <c r="AT27" s="210">
        <v>5.01</v>
      </c>
      <c r="AU27" s="210">
        <v>5.57</v>
      </c>
      <c r="AV27" s="210">
        <v>6.83</v>
      </c>
      <c r="AW27" s="210">
        <v>7.03</v>
      </c>
      <c r="AX27" s="210">
        <v>6.74</v>
      </c>
      <c r="AY27" s="210">
        <v>6.64</v>
      </c>
      <c r="AZ27" s="210">
        <v>7.53</v>
      </c>
      <c r="BA27" s="210">
        <v>6.226051</v>
      </c>
      <c r="BB27" s="210">
        <v>6.8456859999999997</v>
      </c>
      <c r="BC27" s="299">
        <v>8.2220899999999997</v>
      </c>
      <c r="BD27" s="299">
        <v>9.2473150000000004</v>
      </c>
      <c r="BE27" s="299">
        <v>9.5934050000000006</v>
      </c>
      <c r="BF27" s="299">
        <v>9.7697660000000006</v>
      </c>
      <c r="BG27" s="299">
        <v>9.7232289999999999</v>
      </c>
      <c r="BH27" s="299">
        <v>9.7206609999999998</v>
      </c>
      <c r="BI27" s="299">
        <v>9.8876200000000001</v>
      </c>
      <c r="BJ27" s="299">
        <v>10.29293</v>
      </c>
      <c r="BK27" s="299">
        <v>10.31743</v>
      </c>
      <c r="BL27" s="299">
        <v>10.21842</v>
      </c>
      <c r="BM27" s="299">
        <v>8.9022790000000001</v>
      </c>
      <c r="BN27" s="299">
        <v>6.9391170000000004</v>
      </c>
      <c r="BO27" s="299">
        <v>5.6695450000000003</v>
      </c>
      <c r="BP27" s="299">
        <v>5.1097919999999997</v>
      </c>
      <c r="BQ27" s="299">
        <v>5.0866509999999998</v>
      </c>
      <c r="BR27" s="299">
        <v>5.0214689999999997</v>
      </c>
      <c r="BS27" s="299">
        <v>4.8798539999999999</v>
      </c>
      <c r="BT27" s="299">
        <v>4.9427919999999999</v>
      </c>
      <c r="BU27" s="299">
        <v>5.1888129999999997</v>
      </c>
      <c r="BV27" s="299">
        <v>5.6698639999999996</v>
      </c>
    </row>
    <row r="28" spans="1:74" ht="11.15" customHeight="1" x14ac:dyDescent="0.25">
      <c r="A28" s="52" t="s">
        <v>664</v>
      </c>
      <c r="B28" s="150" t="s">
        <v>387</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10.029999999999999</v>
      </c>
      <c r="BA28" s="210">
        <v>10.05273</v>
      </c>
      <c r="BB28" s="210">
        <v>10.09768</v>
      </c>
      <c r="BC28" s="299">
        <v>10.92192</v>
      </c>
      <c r="BD28" s="299">
        <v>11.98969</v>
      </c>
      <c r="BE28" s="299">
        <v>12.61042</v>
      </c>
      <c r="BF28" s="299">
        <v>13.042920000000001</v>
      </c>
      <c r="BG28" s="299">
        <v>13.16535</v>
      </c>
      <c r="BH28" s="299">
        <v>12.877090000000001</v>
      </c>
      <c r="BI28" s="299">
        <v>12.76407</v>
      </c>
      <c r="BJ28" s="299">
        <v>12.802210000000001</v>
      </c>
      <c r="BK28" s="299">
        <v>12.80533</v>
      </c>
      <c r="BL28" s="299">
        <v>12.853949999999999</v>
      </c>
      <c r="BM28" s="299">
        <v>12.8573</v>
      </c>
      <c r="BN28" s="299">
        <v>12.367699999999999</v>
      </c>
      <c r="BO28" s="299">
        <v>11.93709</v>
      </c>
      <c r="BP28" s="299">
        <v>11.607139999999999</v>
      </c>
      <c r="BQ28" s="299">
        <v>11.1854</v>
      </c>
      <c r="BR28" s="299">
        <v>10.800129999999999</v>
      </c>
      <c r="BS28" s="299">
        <v>10.313409999999999</v>
      </c>
      <c r="BT28" s="299">
        <v>9.5459969999999998</v>
      </c>
      <c r="BU28" s="299">
        <v>9.1196680000000008</v>
      </c>
      <c r="BV28" s="299">
        <v>8.9461069999999996</v>
      </c>
    </row>
    <row r="29" spans="1:74" ht="11.15" customHeight="1" x14ac:dyDescent="0.25">
      <c r="A29" s="52" t="s">
        <v>526</v>
      </c>
      <c r="B29" s="150" t="s">
        <v>388</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12.17</v>
      </c>
      <c r="BA29" s="210">
        <v>12.658250000000001</v>
      </c>
      <c r="BB29" s="210">
        <v>13.34863</v>
      </c>
      <c r="BC29" s="299">
        <v>16.021550000000001</v>
      </c>
      <c r="BD29" s="299">
        <v>19.266680000000001</v>
      </c>
      <c r="BE29" s="299">
        <v>21.268550000000001</v>
      </c>
      <c r="BF29" s="299">
        <v>22.333729999999999</v>
      </c>
      <c r="BG29" s="299">
        <v>21.61262</v>
      </c>
      <c r="BH29" s="299">
        <v>18.308389999999999</v>
      </c>
      <c r="BI29" s="299">
        <v>15.823589999999999</v>
      </c>
      <c r="BJ29" s="299">
        <v>15.156330000000001</v>
      </c>
      <c r="BK29" s="299">
        <v>15.00081</v>
      </c>
      <c r="BL29" s="299">
        <v>15.04626</v>
      </c>
      <c r="BM29" s="299">
        <v>15.471590000000001</v>
      </c>
      <c r="BN29" s="299">
        <v>15.708399999999999</v>
      </c>
      <c r="BO29" s="299">
        <v>17.01201</v>
      </c>
      <c r="BP29" s="299">
        <v>18.92576</v>
      </c>
      <c r="BQ29" s="299">
        <v>19.859369999999998</v>
      </c>
      <c r="BR29" s="299">
        <v>20.164660000000001</v>
      </c>
      <c r="BS29" s="299">
        <v>18.886859999999999</v>
      </c>
      <c r="BT29" s="299">
        <v>15.161519999999999</v>
      </c>
      <c r="BU29" s="299">
        <v>12.25705</v>
      </c>
      <c r="BV29" s="299">
        <v>11.20933</v>
      </c>
    </row>
    <row r="30" spans="1:74" ht="11.15" customHeight="1" x14ac:dyDescent="0.25">
      <c r="A30" s="49"/>
      <c r="B30" s="54" t="s">
        <v>985</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5" customHeight="1" x14ac:dyDescent="0.25">
      <c r="A31" s="49"/>
      <c r="B31" s="55" t="s">
        <v>106</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523</v>
      </c>
      <c r="B32" s="150" t="s">
        <v>389</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2.2078363601</v>
      </c>
      <c r="AZ32" s="210">
        <v>2.1797391165</v>
      </c>
      <c r="BA32" s="210">
        <v>2.043981</v>
      </c>
      <c r="BB32" s="210">
        <v>2.0412710000000001</v>
      </c>
      <c r="BC32" s="299">
        <v>2.0222370000000001</v>
      </c>
      <c r="BD32" s="299">
        <v>2.0132490000000001</v>
      </c>
      <c r="BE32" s="299">
        <v>1.882363</v>
      </c>
      <c r="BF32" s="299">
        <v>1.8795599999999999</v>
      </c>
      <c r="BG32" s="299">
        <v>1.9100539999999999</v>
      </c>
      <c r="BH32" s="299">
        <v>1.8571880000000001</v>
      </c>
      <c r="BI32" s="299">
        <v>1.8811640000000001</v>
      </c>
      <c r="BJ32" s="299">
        <v>1.887222</v>
      </c>
      <c r="BK32" s="299">
        <v>1.9454309999999999</v>
      </c>
      <c r="BL32" s="299">
        <v>1.9372780000000001</v>
      </c>
      <c r="BM32" s="299">
        <v>1.960887</v>
      </c>
      <c r="BN32" s="299">
        <v>1.984572</v>
      </c>
      <c r="BO32" s="299">
        <v>1.9818880000000001</v>
      </c>
      <c r="BP32" s="299">
        <v>1.9483159999999999</v>
      </c>
      <c r="BQ32" s="299">
        <v>1.9574800000000001</v>
      </c>
      <c r="BR32" s="299">
        <v>1.9660679999999999</v>
      </c>
      <c r="BS32" s="299">
        <v>1.9552830000000001</v>
      </c>
      <c r="BT32" s="299">
        <v>1.9287019999999999</v>
      </c>
      <c r="BU32" s="299">
        <v>1.929708</v>
      </c>
      <c r="BV32" s="299">
        <v>1.9334910000000001</v>
      </c>
    </row>
    <row r="33" spans="1:74" ht="11.15" customHeight="1" x14ac:dyDescent="0.25">
      <c r="A33" s="52" t="s">
        <v>525</v>
      </c>
      <c r="B33" s="150" t="s">
        <v>390</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5.8480282200999998</v>
      </c>
      <c r="AZ33" s="210">
        <v>6.0317310720000004</v>
      </c>
      <c r="BA33" s="210">
        <v>5.5009059999999996</v>
      </c>
      <c r="BB33" s="210">
        <v>6.9093119999999999</v>
      </c>
      <c r="BC33" s="299">
        <v>8.4897010000000002</v>
      </c>
      <c r="BD33" s="299">
        <v>8.6854980000000008</v>
      </c>
      <c r="BE33" s="299">
        <v>8.8699600000000007</v>
      </c>
      <c r="BF33" s="299">
        <v>8.8669270000000004</v>
      </c>
      <c r="BG33" s="299">
        <v>8.6577769999999994</v>
      </c>
      <c r="BH33" s="299">
        <v>8.6044459999999994</v>
      </c>
      <c r="BI33" s="299">
        <v>8.7475159999999992</v>
      </c>
      <c r="BJ33" s="299">
        <v>8.9221020000000006</v>
      </c>
      <c r="BK33" s="299">
        <v>9.0701769999999993</v>
      </c>
      <c r="BL33" s="299">
        <v>8.5232519999999994</v>
      </c>
      <c r="BM33" s="299">
        <v>6.1593770000000001</v>
      </c>
      <c r="BN33" s="299">
        <v>4.5208700000000004</v>
      </c>
      <c r="BO33" s="299">
        <v>3.8768790000000002</v>
      </c>
      <c r="BP33" s="299">
        <v>3.7731309999999998</v>
      </c>
      <c r="BQ33" s="299">
        <v>3.9007969999999998</v>
      </c>
      <c r="BR33" s="299">
        <v>3.897513</v>
      </c>
      <c r="BS33" s="299">
        <v>3.8443809999999998</v>
      </c>
      <c r="BT33" s="299">
        <v>3.9082569999999999</v>
      </c>
      <c r="BU33" s="299">
        <v>4.153416</v>
      </c>
      <c r="BV33" s="299">
        <v>4.3744670000000001</v>
      </c>
    </row>
    <row r="34" spans="1:74" ht="11.15" customHeight="1" x14ac:dyDescent="0.25">
      <c r="A34" s="52" t="s">
        <v>524</v>
      </c>
      <c r="B34" s="576" t="s">
        <v>986</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15.744738624</v>
      </c>
      <c r="AZ34" s="210">
        <v>16.755928088000001</v>
      </c>
      <c r="BA34" s="210">
        <v>18.49821</v>
      </c>
      <c r="BB34" s="210">
        <v>21.529530000000001</v>
      </c>
      <c r="BC34" s="299">
        <v>22.04203</v>
      </c>
      <c r="BD34" s="299">
        <v>22.716470000000001</v>
      </c>
      <c r="BE34" s="299">
        <v>22.093019999999999</v>
      </c>
      <c r="BF34" s="299">
        <v>20.968119999999999</v>
      </c>
      <c r="BG34" s="299">
        <v>19.87107</v>
      </c>
      <c r="BH34" s="299">
        <v>19.182110000000002</v>
      </c>
      <c r="BI34" s="299">
        <v>18.75422</v>
      </c>
      <c r="BJ34" s="299">
        <v>19.044599999999999</v>
      </c>
      <c r="BK34" s="299">
        <v>18.746279999999999</v>
      </c>
      <c r="BL34" s="299">
        <v>18.24306</v>
      </c>
      <c r="BM34" s="299">
        <v>18.28969</v>
      </c>
      <c r="BN34" s="299">
        <v>18.657430000000002</v>
      </c>
      <c r="BO34" s="299">
        <v>18.048950000000001</v>
      </c>
      <c r="BP34" s="299">
        <v>18.247589999999999</v>
      </c>
      <c r="BQ34" s="299">
        <v>17.674530000000001</v>
      </c>
      <c r="BR34" s="299">
        <v>17.26698</v>
      </c>
      <c r="BS34" s="299">
        <v>17.018650000000001</v>
      </c>
      <c r="BT34" s="299">
        <v>16.997389999999999</v>
      </c>
      <c r="BU34" s="299">
        <v>17.113240000000001</v>
      </c>
      <c r="BV34" s="299">
        <v>17.611160000000002</v>
      </c>
    </row>
    <row r="35" spans="1:74" ht="11.15" customHeight="1" x14ac:dyDescent="0.25">
      <c r="A35" s="52" t="s">
        <v>16</v>
      </c>
      <c r="B35" s="150" t="s">
        <v>397</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19.942821383999998</v>
      </c>
      <c r="AZ35" s="210">
        <v>20.798992504000001</v>
      </c>
      <c r="BA35" s="210">
        <v>26.626619999999999</v>
      </c>
      <c r="BB35" s="210">
        <v>29.563680000000002</v>
      </c>
      <c r="BC35" s="299">
        <v>33.588799999999999</v>
      </c>
      <c r="BD35" s="299">
        <v>33.216520000000003</v>
      </c>
      <c r="BE35" s="299">
        <v>32.08961</v>
      </c>
      <c r="BF35" s="299">
        <v>29.304379999999998</v>
      </c>
      <c r="BG35" s="299">
        <v>26.320830000000001</v>
      </c>
      <c r="BH35" s="299">
        <v>25.003789999999999</v>
      </c>
      <c r="BI35" s="299">
        <v>24.76248</v>
      </c>
      <c r="BJ35" s="299">
        <v>24.349229999999999</v>
      </c>
      <c r="BK35" s="299">
        <v>23.227689999999999</v>
      </c>
      <c r="BL35" s="299">
        <v>22.789110000000001</v>
      </c>
      <c r="BM35" s="299">
        <v>22.6098</v>
      </c>
      <c r="BN35" s="299">
        <v>21.845790000000001</v>
      </c>
      <c r="BO35" s="299">
        <v>21.571200000000001</v>
      </c>
      <c r="BP35" s="299">
        <v>21.26698</v>
      </c>
      <c r="BQ35" s="299">
        <v>21.425070000000002</v>
      </c>
      <c r="BR35" s="299">
        <v>21.359169999999999</v>
      </c>
      <c r="BS35" s="299">
        <v>21.205829999999999</v>
      </c>
      <c r="BT35" s="299">
        <v>21.724170000000001</v>
      </c>
      <c r="BU35" s="299">
        <v>22.283190000000001</v>
      </c>
      <c r="BV35" s="299">
        <v>22.01275</v>
      </c>
    </row>
    <row r="36" spans="1:74" ht="11.15" customHeight="1" x14ac:dyDescent="0.25">
      <c r="A36" s="52"/>
      <c r="B36" s="55" t="s">
        <v>1006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386</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7.46</v>
      </c>
      <c r="BA37" s="437">
        <v>7.2956799999999999</v>
      </c>
      <c r="BB37" s="437">
        <v>7.0583809999999998</v>
      </c>
      <c r="BC37" s="438">
        <v>7.0676030000000001</v>
      </c>
      <c r="BD37" s="438">
        <v>7.482202</v>
      </c>
      <c r="BE37" s="438">
        <v>7.7380300000000002</v>
      </c>
      <c r="BF37" s="438">
        <v>7.8688849999999997</v>
      </c>
      <c r="BG37" s="438">
        <v>7.832865</v>
      </c>
      <c r="BH37" s="438">
        <v>7.5283150000000001</v>
      </c>
      <c r="BI37" s="438">
        <v>7.4829619999999997</v>
      </c>
      <c r="BJ37" s="438">
        <v>7.3529499999999999</v>
      </c>
      <c r="BK37" s="438">
        <v>7.4382089999999996</v>
      </c>
      <c r="BL37" s="438">
        <v>7.5752920000000001</v>
      </c>
      <c r="BM37" s="438">
        <v>7.300891</v>
      </c>
      <c r="BN37" s="438">
        <v>6.9204340000000002</v>
      </c>
      <c r="BO37" s="438">
        <v>6.7829569999999997</v>
      </c>
      <c r="BP37" s="438">
        <v>7.1663990000000002</v>
      </c>
      <c r="BQ37" s="438">
        <v>7.3768849999999997</v>
      </c>
      <c r="BR37" s="438">
        <v>7.4774649999999996</v>
      </c>
      <c r="BS37" s="438">
        <v>7.4224009999999998</v>
      </c>
      <c r="BT37" s="438">
        <v>7.1801700000000004</v>
      </c>
      <c r="BU37" s="438">
        <v>7.1484030000000001</v>
      </c>
      <c r="BV37" s="438">
        <v>7.0252970000000001</v>
      </c>
    </row>
    <row r="38" spans="1:74" ht="11.15" customHeight="1" x14ac:dyDescent="0.25">
      <c r="A38" s="56" t="s">
        <v>5</v>
      </c>
      <c r="B38" s="151" t="s">
        <v>387</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11.78</v>
      </c>
      <c r="BA38" s="437">
        <v>12.04416</v>
      </c>
      <c r="BB38" s="437">
        <v>11.569660000000001</v>
      </c>
      <c r="BC38" s="438">
        <v>11.48404</v>
      </c>
      <c r="BD38" s="438">
        <v>11.91855</v>
      </c>
      <c r="BE38" s="438">
        <v>12.02521</v>
      </c>
      <c r="BF38" s="438">
        <v>12.03058</v>
      </c>
      <c r="BG38" s="438">
        <v>12.190770000000001</v>
      </c>
      <c r="BH38" s="438">
        <v>12.057320000000001</v>
      </c>
      <c r="BI38" s="438">
        <v>11.86298</v>
      </c>
      <c r="BJ38" s="438">
        <v>11.65648</v>
      </c>
      <c r="BK38" s="438">
        <v>11.85778</v>
      </c>
      <c r="BL38" s="438">
        <v>12.274089999999999</v>
      </c>
      <c r="BM38" s="438">
        <v>12.33301</v>
      </c>
      <c r="BN38" s="438">
        <v>11.76207</v>
      </c>
      <c r="BO38" s="438">
        <v>11.59751</v>
      </c>
      <c r="BP38" s="438">
        <v>11.971439999999999</v>
      </c>
      <c r="BQ38" s="438">
        <v>11.98282</v>
      </c>
      <c r="BR38" s="438">
        <v>11.90161</v>
      </c>
      <c r="BS38" s="438">
        <v>11.93962</v>
      </c>
      <c r="BT38" s="438">
        <v>11.73645</v>
      </c>
      <c r="BU38" s="438">
        <v>11.45547</v>
      </c>
      <c r="BV38" s="438">
        <v>11.17676</v>
      </c>
    </row>
    <row r="39" spans="1:74" ht="11.15" customHeight="1" x14ac:dyDescent="0.25">
      <c r="A39" s="56" t="s">
        <v>527</v>
      </c>
      <c r="B39" s="255" t="s">
        <v>388</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13.83</v>
      </c>
      <c r="BA39" s="439">
        <v>13.795959999999999</v>
      </c>
      <c r="BB39" s="439">
        <v>14.40296</v>
      </c>
      <c r="BC39" s="440">
        <v>14.450810000000001</v>
      </c>
      <c r="BD39" s="440">
        <v>14.42728</v>
      </c>
      <c r="BE39" s="440">
        <v>14.38677</v>
      </c>
      <c r="BF39" s="440">
        <v>14.4846</v>
      </c>
      <c r="BG39" s="440">
        <v>14.792109999999999</v>
      </c>
      <c r="BH39" s="440">
        <v>14.6508</v>
      </c>
      <c r="BI39" s="440">
        <v>14.76993</v>
      </c>
      <c r="BJ39" s="440">
        <v>14.1281</v>
      </c>
      <c r="BK39" s="440">
        <v>14.153169999999999</v>
      </c>
      <c r="BL39" s="440">
        <v>14.41231</v>
      </c>
      <c r="BM39" s="440">
        <v>14.273630000000001</v>
      </c>
      <c r="BN39" s="440">
        <v>15.00521</v>
      </c>
      <c r="BO39" s="440">
        <v>14.879949999999999</v>
      </c>
      <c r="BP39" s="440">
        <v>14.72368</v>
      </c>
      <c r="BQ39" s="440">
        <v>14.638500000000001</v>
      </c>
      <c r="BR39" s="440">
        <v>14.631270000000001</v>
      </c>
      <c r="BS39" s="440">
        <v>14.829029999999999</v>
      </c>
      <c r="BT39" s="440">
        <v>14.546799999999999</v>
      </c>
      <c r="BU39" s="440">
        <v>14.657679999999999</v>
      </c>
      <c r="BV39" s="440">
        <v>13.93886</v>
      </c>
    </row>
    <row r="40" spans="1:74" s="392" customFormat="1" ht="12" customHeight="1" x14ac:dyDescent="0.25">
      <c r="A40" s="391"/>
      <c r="B40" s="770" t="s">
        <v>832</v>
      </c>
      <c r="C40" s="741"/>
      <c r="D40" s="741"/>
      <c r="E40" s="741"/>
      <c r="F40" s="741"/>
      <c r="G40" s="741"/>
      <c r="H40" s="741"/>
      <c r="I40" s="741"/>
      <c r="J40" s="741"/>
      <c r="K40" s="741"/>
      <c r="L40" s="741"/>
      <c r="M40" s="741"/>
      <c r="N40" s="741"/>
      <c r="O40" s="741"/>
      <c r="P40" s="741"/>
      <c r="Q40" s="735"/>
      <c r="AY40" s="451"/>
      <c r="AZ40" s="451"/>
      <c r="BA40" s="451"/>
      <c r="BB40" s="451"/>
      <c r="BC40" s="451"/>
      <c r="BD40" s="581"/>
      <c r="BE40" s="581"/>
      <c r="BF40" s="581"/>
      <c r="BG40" s="451"/>
      <c r="BH40" s="451"/>
      <c r="BI40" s="451"/>
      <c r="BJ40" s="451"/>
    </row>
    <row r="41" spans="1:74" s="392" customFormat="1" ht="12" customHeight="1" x14ac:dyDescent="0.25">
      <c r="A41" s="391"/>
      <c r="B41" s="770" t="s">
        <v>833</v>
      </c>
      <c r="C41" s="741"/>
      <c r="D41" s="741"/>
      <c r="E41" s="741"/>
      <c r="F41" s="741"/>
      <c r="G41" s="741"/>
      <c r="H41" s="741"/>
      <c r="I41" s="741"/>
      <c r="J41" s="741"/>
      <c r="K41" s="741"/>
      <c r="L41" s="741"/>
      <c r="M41" s="741"/>
      <c r="N41" s="741"/>
      <c r="O41" s="741"/>
      <c r="P41" s="741"/>
      <c r="Q41" s="735"/>
      <c r="AY41" s="451"/>
      <c r="AZ41" s="451"/>
      <c r="BA41" s="451"/>
      <c r="BB41" s="451"/>
      <c r="BC41" s="451"/>
      <c r="BD41" s="581"/>
      <c r="BE41" s="581"/>
      <c r="BF41" s="581"/>
      <c r="BG41" s="451"/>
      <c r="BH41" s="451"/>
      <c r="BI41" s="451"/>
      <c r="BJ41" s="451"/>
    </row>
    <row r="42" spans="1:74" s="392" customFormat="1" ht="12" customHeight="1" x14ac:dyDescent="0.25">
      <c r="A42" s="391"/>
      <c r="B42" s="768" t="s">
        <v>987</v>
      </c>
      <c r="C42" s="741"/>
      <c r="D42" s="741"/>
      <c r="E42" s="741"/>
      <c r="F42" s="741"/>
      <c r="G42" s="741"/>
      <c r="H42" s="741"/>
      <c r="I42" s="741"/>
      <c r="J42" s="741"/>
      <c r="K42" s="741"/>
      <c r="L42" s="741"/>
      <c r="M42" s="741"/>
      <c r="N42" s="741"/>
      <c r="O42" s="741"/>
      <c r="P42" s="741"/>
      <c r="Q42" s="735"/>
      <c r="AY42" s="451"/>
      <c r="AZ42" s="451"/>
      <c r="BA42" s="451"/>
      <c r="BB42" s="451"/>
      <c r="BC42" s="451"/>
      <c r="BD42" s="581"/>
      <c r="BE42" s="581"/>
      <c r="BF42" s="581"/>
      <c r="BG42" s="451"/>
      <c r="BH42" s="451"/>
      <c r="BI42" s="451"/>
      <c r="BJ42" s="451"/>
    </row>
    <row r="43" spans="1:74" s="392" customFormat="1" ht="12" customHeight="1" x14ac:dyDescent="0.25">
      <c r="A43" s="391"/>
      <c r="B43" s="755" t="s">
        <v>808</v>
      </c>
      <c r="C43" s="756"/>
      <c r="D43" s="756"/>
      <c r="E43" s="756"/>
      <c r="F43" s="756"/>
      <c r="G43" s="756"/>
      <c r="H43" s="756"/>
      <c r="I43" s="756"/>
      <c r="J43" s="756"/>
      <c r="K43" s="756"/>
      <c r="L43" s="756"/>
      <c r="M43" s="756"/>
      <c r="N43" s="756"/>
      <c r="O43" s="756"/>
      <c r="P43" s="756"/>
      <c r="Q43" s="756"/>
      <c r="AY43" s="451"/>
      <c r="AZ43" s="451"/>
      <c r="BA43" s="451"/>
      <c r="BB43" s="451"/>
      <c r="BC43" s="451"/>
      <c r="BD43" s="581"/>
      <c r="BE43" s="581"/>
      <c r="BF43" s="581"/>
      <c r="BG43" s="451"/>
      <c r="BH43" s="451"/>
      <c r="BI43" s="451"/>
      <c r="BJ43" s="451"/>
    </row>
    <row r="44" spans="1:74" s="392" customFormat="1" ht="12" customHeight="1" x14ac:dyDescent="0.25">
      <c r="A44" s="391"/>
      <c r="B44" s="771" t="str">
        <f>"Notes: "&amp;"EIA completed modeling and analysis for this report on " &amp;Dates!D2&amp;"."</f>
        <v>Notes: EIA completed modeling and analysis for this report on Thursday May 5, 2022.</v>
      </c>
      <c r="C44" s="748"/>
      <c r="D44" s="748"/>
      <c r="E44" s="748"/>
      <c r="F44" s="748"/>
      <c r="G44" s="748"/>
      <c r="H44" s="748"/>
      <c r="I44" s="748"/>
      <c r="J44" s="748"/>
      <c r="K44" s="748"/>
      <c r="L44" s="748"/>
      <c r="M44" s="748"/>
      <c r="N44" s="748"/>
      <c r="O44" s="748"/>
      <c r="P44" s="748"/>
      <c r="Q44" s="748"/>
      <c r="AY44" s="451"/>
      <c r="AZ44" s="451"/>
      <c r="BA44" s="451"/>
      <c r="BB44" s="451"/>
      <c r="BC44" s="451"/>
      <c r="BD44" s="581"/>
      <c r="BE44" s="581"/>
      <c r="BF44" s="581"/>
      <c r="BG44" s="451"/>
      <c r="BH44" s="451"/>
      <c r="BI44" s="451"/>
      <c r="BJ44" s="451"/>
    </row>
    <row r="45" spans="1:74" s="392" customFormat="1" ht="12" customHeight="1" x14ac:dyDescent="0.25">
      <c r="A45" s="391"/>
      <c r="B45" s="749" t="s">
        <v>351</v>
      </c>
      <c r="C45" s="748"/>
      <c r="D45" s="748"/>
      <c r="E45" s="748"/>
      <c r="F45" s="748"/>
      <c r="G45" s="748"/>
      <c r="H45" s="748"/>
      <c r="I45" s="748"/>
      <c r="J45" s="748"/>
      <c r="K45" s="748"/>
      <c r="L45" s="748"/>
      <c r="M45" s="748"/>
      <c r="N45" s="748"/>
      <c r="O45" s="748"/>
      <c r="P45" s="748"/>
      <c r="Q45" s="748"/>
      <c r="AY45" s="451"/>
      <c r="AZ45" s="451"/>
      <c r="BA45" s="451"/>
      <c r="BB45" s="451"/>
      <c r="BC45" s="451"/>
      <c r="BD45" s="581"/>
      <c r="BE45" s="581"/>
      <c r="BF45" s="581"/>
      <c r="BG45" s="451"/>
      <c r="BH45" s="451"/>
      <c r="BI45" s="451"/>
      <c r="BJ45" s="451"/>
    </row>
    <row r="46" spans="1:74" s="392" customFormat="1" ht="12" customHeight="1" x14ac:dyDescent="0.25">
      <c r="A46" s="391"/>
      <c r="B46" s="769" t="s">
        <v>1364</v>
      </c>
      <c r="C46" s="756"/>
      <c r="D46" s="756"/>
      <c r="E46" s="756"/>
      <c r="F46" s="756"/>
      <c r="G46" s="756"/>
      <c r="H46" s="756"/>
      <c r="I46" s="756"/>
      <c r="J46" s="756"/>
      <c r="K46" s="756"/>
      <c r="L46" s="756"/>
      <c r="M46" s="756"/>
      <c r="N46" s="756"/>
      <c r="O46" s="756"/>
      <c r="P46" s="756"/>
      <c r="Q46" s="756"/>
      <c r="AY46" s="451"/>
      <c r="AZ46" s="451"/>
      <c r="BA46" s="451"/>
      <c r="BB46" s="451"/>
      <c r="BC46" s="451"/>
      <c r="BD46" s="581"/>
      <c r="BE46" s="581"/>
      <c r="BF46" s="581"/>
      <c r="BG46" s="451"/>
      <c r="BH46" s="451"/>
      <c r="BI46" s="451"/>
      <c r="BJ46" s="451"/>
    </row>
    <row r="47" spans="1:74" s="392" customFormat="1" ht="12" customHeight="1" x14ac:dyDescent="0.25">
      <c r="A47" s="391"/>
      <c r="B47" s="742" t="s">
        <v>834</v>
      </c>
      <c r="C47" s="741"/>
      <c r="D47" s="741"/>
      <c r="E47" s="741"/>
      <c r="F47" s="741"/>
      <c r="G47" s="741"/>
      <c r="H47" s="741"/>
      <c r="I47" s="741"/>
      <c r="J47" s="741"/>
      <c r="K47" s="741"/>
      <c r="L47" s="741"/>
      <c r="M47" s="741"/>
      <c r="N47" s="741"/>
      <c r="O47" s="741"/>
      <c r="P47" s="741"/>
      <c r="Q47" s="735"/>
      <c r="AY47" s="451"/>
      <c r="AZ47" s="451"/>
      <c r="BA47" s="451"/>
      <c r="BB47" s="451"/>
      <c r="BC47" s="451"/>
      <c r="BD47" s="581"/>
      <c r="BE47" s="581"/>
      <c r="BF47" s="581"/>
      <c r="BG47" s="451"/>
      <c r="BH47" s="451"/>
      <c r="BI47" s="451"/>
      <c r="BJ47" s="451"/>
    </row>
    <row r="48" spans="1:74" s="392" customFormat="1" ht="12" customHeight="1" x14ac:dyDescent="0.25">
      <c r="A48" s="391"/>
      <c r="B48" s="765" t="s">
        <v>835</v>
      </c>
      <c r="C48" s="735"/>
      <c r="D48" s="735"/>
      <c r="E48" s="735"/>
      <c r="F48" s="735"/>
      <c r="G48" s="735"/>
      <c r="H48" s="735"/>
      <c r="I48" s="735"/>
      <c r="J48" s="735"/>
      <c r="K48" s="735"/>
      <c r="L48" s="735"/>
      <c r="M48" s="735"/>
      <c r="N48" s="735"/>
      <c r="O48" s="735"/>
      <c r="P48" s="735"/>
      <c r="Q48" s="735"/>
      <c r="AY48" s="451"/>
      <c r="AZ48" s="451"/>
      <c r="BA48" s="451"/>
      <c r="BB48" s="451"/>
      <c r="BC48" s="451"/>
      <c r="BD48" s="581"/>
      <c r="BE48" s="581"/>
      <c r="BF48" s="581"/>
      <c r="BG48" s="451"/>
      <c r="BH48" s="451"/>
      <c r="BI48" s="451"/>
      <c r="BJ48" s="451"/>
    </row>
    <row r="49" spans="1:74" s="392" customFormat="1" ht="12" customHeight="1" x14ac:dyDescent="0.25">
      <c r="A49" s="391"/>
      <c r="B49" s="767" t="s">
        <v>675</v>
      </c>
      <c r="C49" s="735"/>
      <c r="D49" s="735"/>
      <c r="E49" s="735"/>
      <c r="F49" s="735"/>
      <c r="G49" s="735"/>
      <c r="H49" s="735"/>
      <c r="I49" s="735"/>
      <c r="J49" s="735"/>
      <c r="K49" s="735"/>
      <c r="L49" s="735"/>
      <c r="M49" s="735"/>
      <c r="N49" s="735"/>
      <c r="O49" s="735"/>
      <c r="P49" s="735"/>
      <c r="Q49" s="735"/>
      <c r="AY49" s="451"/>
      <c r="AZ49" s="451"/>
      <c r="BA49" s="451"/>
      <c r="BB49" s="451"/>
      <c r="BC49" s="451"/>
      <c r="BD49" s="581"/>
      <c r="BE49" s="581"/>
      <c r="BF49" s="581"/>
      <c r="BG49" s="451"/>
      <c r="BH49" s="451"/>
      <c r="BI49" s="451"/>
      <c r="BJ49" s="451"/>
    </row>
    <row r="50" spans="1:74" s="392" customFormat="1" ht="12" customHeight="1" x14ac:dyDescent="0.25">
      <c r="A50" s="391"/>
      <c r="B50" s="744" t="s">
        <v>831</v>
      </c>
      <c r="C50" s="745"/>
      <c r="D50" s="745"/>
      <c r="E50" s="745"/>
      <c r="F50" s="745"/>
      <c r="G50" s="745"/>
      <c r="H50" s="745"/>
      <c r="I50" s="745"/>
      <c r="J50" s="745"/>
      <c r="K50" s="745"/>
      <c r="L50" s="745"/>
      <c r="M50" s="745"/>
      <c r="N50" s="745"/>
      <c r="O50" s="745"/>
      <c r="P50" s="745"/>
      <c r="Q50" s="735"/>
      <c r="AY50" s="451"/>
      <c r="AZ50" s="451"/>
      <c r="BA50" s="451"/>
      <c r="BB50" s="451"/>
      <c r="BC50" s="451"/>
      <c r="BD50" s="581"/>
      <c r="BE50" s="581"/>
      <c r="BF50" s="581"/>
      <c r="BG50" s="451"/>
      <c r="BH50" s="451"/>
      <c r="BI50" s="451"/>
      <c r="BJ50" s="451"/>
    </row>
    <row r="51" spans="1:74" s="394" customFormat="1" ht="12" customHeight="1" x14ac:dyDescent="0.25">
      <c r="A51" s="393"/>
      <c r="B51" s="764" t="s">
        <v>1362</v>
      </c>
      <c r="C51" s="735"/>
      <c r="D51" s="735"/>
      <c r="E51" s="735"/>
      <c r="F51" s="735"/>
      <c r="G51" s="735"/>
      <c r="H51" s="735"/>
      <c r="I51" s="735"/>
      <c r="J51" s="735"/>
      <c r="K51" s="735"/>
      <c r="L51" s="735"/>
      <c r="M51" s="735"/>
      <c r="N51" s="735"/>
      <c r="O51" s="735"/>
      <c r="P51" s="735"/>
      <c r="Q51" s="735"/>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S5" activePane="bottomRight" state="frozen"/>
      <selection activeCell="BF63" sqref="BF63"/>
      <selection pane="topRight" activeCell="BF63" sqref="BF63"/>
      <selection pane="bottomLeft" activeCell="BF63" sqref="BF63"/>
      <selection pane="bottomRight" activeCell="B2" sqref="B2"/>
    </sheetView>
  </sheetViews>
  <sheetFormatPr defaultColWidth="8.54296875" defaultRowHeight="10.5" x14ac:dyDescent="0.25"/>
  <cols>
    <col min="1" max="1" width="17.453125" style="159" customWidth="1"/>
    <col min="2" max="2" width="30.179687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 x14ac:dyDescent="0.3">
      <c r="A1" s="759" t="s">
        <v>792</v>
      </c>
      <c r="B1" s="774" t="s">
        <v>1339</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5" x14ac:dyDescent="0.25">
      <c r="A2" s="760"/>
      <c r="B2" s="486" t="str">
        <f>"U.S. Energy Information Administration  |  Short-Term Energy Outlook  - "&amp;Dates!D1</f>
        <v>U.S. Energy Information Administration  |  Short-Term Energy Outlook  - May 2022</v>
      </c>
      <c r="C2" s="489"/>
      <c r="D2" s="489"/>
      <c r="E2" s="489"/>
      <c r="F2" s="489"/>
      <c r="G2" s="489"/>
      <c r="H2" s="489"/>
      <c r="I2" s="489"/>
      <c r="J2" s="706"/>
    </row>
    <row r="3" spans="1:74" s="12" customFormat="1" ht="13" x14ac:dyDescent="0.3">
      <c r="A3" s="14"/>
      <c r="B3" s="70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5" s="246" t="s">
        <v>1384</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294</v>
      </c>
      <c r="B6" s="170" t="s">
        <v>243</v>
      </c>
      <c r="C6" s="244">
        <v>28.580061289</v>
      </c>
      <c r="D6" s="244">
        <v>29.04074052</v>
      </c>
      <c r="E6" s="244">
        <v>29.320576466999999</v>
      </c>
      <c r="F6" s="244">
        <v>29.190119362000001</v>
      </c>
      <c r="G6" s="244">
        <v>29.003006979999999</v>
      </c>
      <c r="H6" s="244">
        <v>29.307360582000001</v>
      </c>
      <c r="I6" s="244">
        <v>30.066924787000001</v>
      </c>
      <c r="J6" s="244">
        <v>30.812023658000001</v>
      </c>
      <c r="K6" s="244">
        <v>30.146777488000001</v>
      </c>
      <c r="L6" s="244">
        <v>30.795321818000001</v>
      </c>
      <c r="M6" s="244">
        <v>31.286136334999998</v>
      </c>
      <c r="N6" s="244">
        <v>31.381954409999999</v>
      </c>
      <c r="O6" s="244">
        <v>30.716501771000001</v>
      </c>
      <c r="P6" s="244">
        <v>30.706802940999999</v>
      </c>
      <c r="Q6" s="244">
        <v>31.006991972000002</v>
      </c>
      <c r="R6" s="244">
        <v>31.359119660000001</v>
      </c>
      <c r="S6" s="244">
        <v>31.061750322999998</v>
      </c>
      <c r="T6" s="244">
        <v>31.020239363000002</v>
      </c>
      <c r="U6" s="244">
        <v>30.975905444999999</v>
      </c>
      <c r="V6" s="244">
        <v>31.509527843000001</v>
      </c>
      <c r="W6" s="244">
        <v>31.608321291999999</v>
      </c>
      <c r="X6" s="244">
        <v>32.062544557000002</v>
      </c>
      <c r="Y6" s="244">
        <v>32.893269889999999</v>
      </c>
      <c r="Z6" s="244">
        <v>33.073220831999997</v>
      </c>
      <c r="AA6" s="244">
        <v>32.975368707999998</v>
      </c>
      <c r="AB6" s="244">
        <v>32.846249313999998</v>
      </c>
      <c r="AC6" s="244">
        <v>32.801981679999997</v>
      </c>
      <c r="AD6" s="244">
        <v>30.472858479999999</v>
      </c>
      <c r="AE6" s="244">
        <v>27.675450906999998</v>
      </c>
      <c r="AF6" s="244">
        <v>29.212710785999999</v>
      </c>
      <c r="AG6" s="244">
        <v>30.169554158</v>
      </c>
      <c r="AH6" s="244">
        <v>29.508515685999999</v>
      </c>
      <c r="AI6" s="244">
        <v>29.651744252</v>
      </c>
      <c r="AJ6" s="244">
        <v>29.677421982999999</v>
      </c>
      <c r="AK6" s="244">
        <v>30.880171413999999</v>
      </c>
      <c r="AL6" s="244">
        <v>30.941853003999999</v>
      </c>
      <c r="AM6" s="244">
        <v>30.964075149999999</v>
      </c>
      <c r="AN6" s="244">
        <v>28.122533339</v>
      </c>
      <c r="AO6" s="244">
        <v>30.970051577</v>
      </c>
      <c r="AP6" s="244">
        <v>30.667325730000002</v>
      </c>
      <c r="AQ6" s="244">
        <v>30.823612382</v>
      </c>
      <c r="AR6" s="244">
        <v>30.715444975</v>
      </c>
      <c r="AS6" s="244">
        <v>31.381704489000001</v>
      </c>
      <c r="AT6" s="244">
        <v>31.214818731000001</v>
      </c>
      <c r="AU6" s="244">
        <v>30.561693921</v>
      </c>
      <c r="AV6" s="244">
        <v>32.025095329999999</v>
      </c>
      <c r="AW6" s="244">
        <v>32.373159696000002</v>
      </c>
      <c r="AX6" s="244">
        <v>32.193836691999998</v>
      </c>
      <c r="AY6" s="244">
        <v>31.30630502</v>
      </c>
      <c r="AZ6" s="244">
        <v>31.467797530999999</v>
      </c>
      <c r="BA6" s="244">
        <v>31.967751486000001</v>
      </c>
      <c r="BB6" s="244">
        <v>32.144081874999998</v>
      </c>
      <c r="BC6" s="368">
        <v>32.257649442999998</v>
      </c>
      <c r="BD6" s="368">
        <v>32.548549289</v>
      </c>
      <c r="BE6" s="368">
        <v>32.661358833000001</v>
      </c>
      <c r="BF6" s="368">
        <v>32.858103759000002</v>
      </c>
      <c r="BG6" s="368">
        <v>32.726440005000001</v>
      </c>
      <c r="BH6" s="368">
        <v>33.084334286000001</v>
      </c>
      <c r="BI6" s="368">
        <v>33.715422281000002</v>
      </c>
      <c r="BJ6" s="368">
        <v>33.761058992000002</v>
      </c>
      <c r="BK6" s="368">
        <v>33.846664629999999</v>
      </c>
      <c r="BL6" s="368">
        <v>33.873189205000003</v>
      </c>
      <c r="BM6" s="368">
        <v>33.918161458</v>
      </c>
      <c r="BN6" s="368">
        <v>34.047506771999998</v>
      </c>
      <c r="BO6" s="368">
        <v>34.024385678999998</v>
      </c>
      <c r="BP6" s="368">
        <v>34.071627712999998</v>
      </c>
      <c r="BQ6" s="368">
        <v>34.123766519999997</v>
      </c>
      <c r="BR6" s="368">
        <v>34.289390353000002</v>
      </c>
      <c r="BS6" s="368">
        <v>34.195146252000001</v>
      </c>
      <c r="BT6" s="368">
        <v>34.508320458</v>
      </c>
      <c r="BU6" s="368">
        <v>34.943864812000001</v>
      </c>
      <c r="BV6" s="368">
        <v>34.895734204999997</v>
      </c>
    </row>
    <row r="7" spans="1:74" ht="11.15" customHeight="1" x14ac:dyDescent="0.25">
      <c r="A7" s="159" t="s">
        <v>290</v>
      </c>
      <c r="B7" s="170" t="s">
        <v>244</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20.501289418999999</v>
      </c>
      <c r="AB7" s="244">
        <v>20.165833896999999</v>
      </c>
      <c r="AC7" s="244">
        <v>20.307889257999999</v>
      </c>
      <c r="AD7" s="244">
        <v>18.476442333000001</v>
      </c>
      <c r="AE7" s="244">
        <v>16.244516516000001</v>
      </c>
      <c r="AF7" s="244">
        <v>17.629515667</v>
      </c>
      <c r="AG7" s="244">
        <v>18.490616934999998</v>
      </c>
      <c r="AH7" s="244">
        <v>18.050618418999999</v>
      </c>
      <c r="AI7" s="244">
        <v>18.341903667</v>
      </c>
      <c r="AJ7" s="244">
        <v>17.883731064999999</v>
      </c>
      <c r="AK7" s="244">
        <v>18.672962299999998</v>
      </c>
      <c r="AL7" s="244">
        <v>18.316606613000001</v>
      </c>
      <c r="AM7" s="244">
        <v>18.39910171</v>
      </c>
      <c r="AN7" s="244">
        <v>15.864341714</v>
      </c>
      <c r="AO7" s="244">
        <v>18.415301031999999</v>
      </c>
      <c r="AP7" s="244">
        <v>18.900265467000001</v>
      </c>
      <c r="AQ7" s="244">
        <v>19.188214290000001</v>
      </c>
      <c r="AR7" s="244">
        <v>19.065178166999999</v>
      </c>
      <c r="AS7" s="244">
        <v>19.125226741999999</v>
      </c>
      <c r="AT7" s="244">
        <v>19.085596161000002</v>
      </c>
      <c r="AU7" s="244">
        <v>18.609448232999998</v>
      </c>
      <c r="AV7" s="244">
        <v>19.671669999999999</v>
      </c>
      <c r="AW7" s="244">
        <v>20.028156833000001</v>
      </c>
      <c r="AX7" s="244">
        <v>19.922275257999999</v>
      </c>
      <c r="AY7" s="244">
        <v>19.222767129000001</v>
      </c>
      <c r="AZ7" s="244">
        <v>19.074208679000002</v>
      </c>
      <c r="BA7" s="244">
        <v>19.665272196</v>
      </c>
      <c r="BB7" s="244">
        <v>19.768804760999998</v>
      </c>
      <c r="BC7" s="368">
        <v>20.070534800000001</v>
      </c>
      <c r="BD7" s="368">
        <v>20.207321</v>
      </c>
      <c r="BE7" s="368">
        <v>20.319317399999999</v>
      </c>
      <c r="BF7" s="368">
        <v>20.533614199999999</v>
      </c>
      <c r="BG7" s="368">
        <v>20.5740512</v>
      </c>
      <c r="BH7" s="368">
        <v>20.625311799999999</v>
      </c>
      <c r="BI7" s="368">
        <v>21.1059281</v>
      </c>
      <c r="BJ7" s="368">
        <v>21.110956699999999</v>
      </c>
      <c r="BK7" s="368">
        <v>21.0654526</v>
      </c>
      <c r="BL7" s="368">
        <v>21.091872200000001</v>
      </c>
      <c r="BM7" s="368">
        <v>21.1739584</v>
      </c>
      <c r="BN7" s="368">
        <v>21.276858399999998</v>
      </c>
      <c r="BO7" s="368">
        <v>21.359764200000001</v>
      </c>
      <c r="BP7" s="368">
        <v>21.389331599999998</v>
      </c>
      <c r="BQ7" s="368">
        <v>21.435849699999999</v>
      </c>
      <c r="BR7" s="368">
        <v>21.678654600000002</v>
      </c>
      <c r="BS7" s="368">
        <v>21.679981300000001</v>
      </c>
      <c r="BT7" s="368">
        <v>21.716262199999999</v>
      </c>
      <c r="BU7" s="368">
        <v>22.1437381</v>
      </c>
      <c r="BV7" s="368">
        <v>22.148271900000001</v>
      </c>
    </row>
    <row r="8" spans="1:74" ht="11.15" customHeight="1" x14ac:dyDescent="0.25">
      <c r="A8" s="159" t="s">
        <v>291</v>
      </c>
      <c r="B8" s="170" t="s">
        <v>265</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5.7785697707999999</v>
      </c>
      <c r="AX8" s="244">
        <v>5.5615697708000003</v>
      </c>
      <c r="AY8" s="244">
        <v>5.5204584740999998</v>
      </c>
      <c r="AZ8" s="244">
        <v>5.8035951654</v>
      </c>
      <c r="BA8" s="244">
        <v>5.7650585106000003</v>
      </c>
      <c r="BB8" s="244">
        <v>5.7378763769000001</v>
      </c>
      <c r="BC8" s="368">
        <v>5.5538876624000002</v>
      </c>
      <c r="BD8" s="368">
        <v>5.6858156628999996</v>
      </c>
      <c r="BE8" s="368">
        <v>5.7307715503000001</v>
      </c>
      <c r="BF8" s="368">
        <v>5.7616356688000003</v>
      </c>
      <c r="BG8" s="368">
        <v>5.7323731915999998</v>
      </c>
      <c r="BH8" s="368">
        <v>5.765863908</v>
      </c>
      <c r="BI8" s="368">
        <v>5.8906778319999997</v>
      </c>
      <c r="BJ8" s="368">
        <v>5.9012791305999999</v>
      </c>
      <c r="BK8" s="368">
        <v>5.9532824603999996</v>
      </c>
      <c r="BL8" s="368">
        <v>5.9271878603000001</v>
      </c>
      <c r="BM8" s="368">
        <v>5.8825083971999996</v>
      </c>
      <c r="BN8" s="368">
        <v>5.8980125752000001</v>
      </c>
      <c r="BO8" s="368">
        <v>5.8679081242000004</v>
      </c>
      <c r="BP8" s="368">
        <v>5.8854132196000002</v>
      </c>
      <c r="BQ8" s="368">
        <v>5.8682385396000001</v>
      </c>
      <c r="BR8" s="368">
        <v>5.8985909636000002</v>
      </c>
      <c r="BS8" s="368">
        <v>5.9309612273000001</v>
      </c>
      <c r="BT8" s="368">
        <v>5.9224732347</v>
      </c>
      <c r="BU8" s="368">
        <v>5.9331613305999999</v>
      </c>
      <c r="BV8" s="368">
        <v>5.8896830808000002</v>
      </c>
    </row>
    <row r="9" spans="1:74" ht="11.15" customHeight="1" x14ac:dyDescent="0.25">
      <c r="A9" s="159" t="s">
        <v>292</v>
      </c>
      <c r="B9" s="170" t="s">
        <v>274</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1.9317573745000001</v>
      </c>
      <c r="AX9" s="244">
        <v>1.9288726111000001</v>
      </c>
      <c r="AY9" s="244">
        <v>1.9293205094999999</v>
      </c>
      <c r="AZ9" s="244">
        <v>1.9110182618</v>
      </c>
      <c r="BA9" s="244">
        <v>1.9011345017000001</v>
      </c>
      <c r="BB9" s="244">
        <v>1.9247152884000001</v>
      </c>
      <c r="BC9" s="368">
        <v>1.9258304443000001</v>
      </c>
      <c r="BD9" s="368">
        <v>1.92259968</v>
      </c>
      <c r="BE9" s="368">
        <v>1.9098262182000001</v>
      </c>
      <c r="BF9" s="368">
        <v>1.8971656178</v>
      </c>
      <c r="BG9" s="368">
        <v>1.8858559785</v>
      </c>
      <c r="BH9" s="368">
        <v>1.8721128167000001</v>
      </c>
      <c r="BI9" s="368">
        <v>1.8599817056000001</v>
      </c>
      <c r="BJ9" s="368">
        <v>1.8479024849000001</v>
      </c>
      <c r="BK9" s="368">
        <v>1.9158511005000001</v>
      </c>
      <c r="BL9" s="368">
        <v>1.9035330845</v>
      </c>
      <c r="BM9" s="368">
        <v>1.8906006636999999</v>
      </c>
      <c r="BN9" s="368">
        <v>1.8779236689000001</v>
      </c>
      <c r="BO9" s="368">
        <v>1.865477815</v>
      </c>
      <c r="BP9" s="368">
        <v>1.8533755411999999</v>
      </c>
      <c r="BQ9" s="368">
        <v>1.8410104074</v>
      </c>
      <c r="BR9" s="368">
        <v>1.8288168488000001</v>
      </c>
      <c r="BS9" s="368">
        <v>1.8168172133</v>
      </c>
      <c r="BT9" s="368">
        <v>1.8045967834000001</v>
      </c>
      <c r="BU9" s="368">
        <v>1.7929074202999999</v>
      </c>
      <c r="BV9" s="368">
        <v>1.7813929387</v>
      </c>
    </row>
    <row r="10" spans="1:74" ht="11.15" customHeight="1" x14ac:dyDescent="0.25">
      <c r="A10" s="159" t="s">
        <v>293</v>
      </c>
      <c r="B10" s="170" t="s">
        <v>268</v>
      </c>
      <c r="C10" s="244">
        <v>4.8061028924000002</v>
      </c>
      <c r="D10" s="244">
        <v>4.6983970772000001</v>
      </c>
      <c r="E10" s="244">
        <v>4.5964400383999999</v>
      </c>
      <c r="F10" s="244">
        <v>4.6977933950999997</v>
      </c>
      <c r="G10" s="244">
        <v>4.3630878091999996</v>
      </c>
      <c r="H10" s="244">
        <v>4.5213832824000004</v>
      </c>
      <c r="I10" s="244">
        <v>4.6740023254</v>
      </c>
      <c r="J10" s="244">
        <v>4.4779559384000001</v>
      </c>
      <c r="K10" s="244">
        <v>4.2546001876000004</v>
      </c>
      <c r="L10" s="244">
        <v>4.6934053885999996</v>
      </c>
      <c r="M10" s="244">
        <v>4.7277143688000001</v>
      </c>
      <c r="N10" s="244">
        <v>4.7369372064000004</v>
      </c>
      <c r="O10" s="244">
        <v>4.6443876939999997</v>
      </c>
      <c r="P10" s="244">
        <v>4.6785053984999996</v>
      </c>
      <c r="Q10" s="244">
        <v>4.6434775074000001</v>
      </c>
      <c r="R10" s="244">
        <v>4.6178769269000002</v>
      </c>
      <c r="S10" s="244">
        <v>4.4372876645000003</v>
      </c>
      <c r="T10" s="244">
        <v>4.2213799626000004</v>
      </c>
      <c r="U10" s="244">
        <v>4.5697173681000001</v>
      </c>
      <c r="V10" s="244">
        <v>4.4063150239000004</v>
      </c>
      <c r="W10" s="244">
        <v>4.4544705587999998</v>
      </c>
      <c r="X10" s="244">
        <v>4.6458748021999998</v>
      </c>
      <c r="Y10" s="244">
        <v>4.8996081565000003</v>
      </c>
      <c r="Z10" s="244">
        <v>4.9454892385999996</v>
      </c>
      <c r="AA10" s="244">
        <v>4.9113903887000001</v>
      </c>
      <c r="AB10" s="244">
        <v>4.9986265175</v>
      </c>
      <c r="AC10" s="244">
        <v>4.8858035219999998</v>
      </c>
      <c r="AD10" s="244">
        <v>5.0343272470000002</v>
      </c>
      <c r="AE10" s="244">
        <v>4.8084454903999996</v>
      </c>
      <c r="AF10" s="244">
        <v>4.7076062196999997</v>
      </c>
      <c r="AG10" s="244">
        <v>4.8554483222</v>
      </c>
      <c r="AH10" s="244">
        <v>4.7007083666999998</v>
      </c>
      <c r="AI10" s="244">
        <v>4.4192516857999999</v>
      </c>
      <c r="AJ10" s="244">
        <v>4.6511020183999996</v>
      </c>
      <c r="AK10" s="244">
        <v>4.7360202142999999</v>
      </c>
      <c r="AL10" s="244">
        <v>4.9858574915</v>
      </c>
      <c r="AM10" s="244">
        <v>4.9437030399999999</v>
      </c>
      <c r="AN10" s="244">
        <v>4.8169212245999997</v>
      </c>
      <c r="AO10" s="244">
        <v>4.9847801447000002</v>
      </c>
      <c r="AP10" s="244">
        <v>4.5760898633</v>
      </c>
      <c r="AQ10" s="244">
        <v>4.3538276920000003</v>
      </c>
      <c r="AR10" s="244">
        <v>4.1854964078999997</v>
      </c>
      <c r="AS10" s="244">
        <v>4.6743073468</v>
      </c>
      <c r="AT10" s="244">
        <v>4.7992954246000004</v>
      </c>
      <c r="AU10" s="244">
        <v>4.7139185428000001</v>
      </c>
      <c r="AV10" s="244">
        <v>4.7379981847000003</v>
      </c>
      <c r="AW10" s="244">
        <v>4.6346757177000004</v>
      </c>
      <c r="AX10" s="244">
        <v>4.7811190519000002</v>
      </c>
      <c r="AY10" s="244">
        <v>4.6337589072999998</v>
      </c>
      <c r="AZ10" s="244">
        <v>4.6789754257</v>
      </c>
      <c r="BA10" s="244">
        <v>4.6362862773</v>
      </c>
      <c r="BB10" s="244">
        <v>4.7126854482000002</v>
      </c>
      <c r="BC10" s="368">
        <v>4.7073965363000001</v>
      </c>
      <c r="BD10" s="368">
        <v>4.7328129462000001</v>
      </c>
      <c r="BE10" s="368">
        <v>4.7014436647000002</v>
      </c>
      <c r="BF10" s="368">
        <v>4.6656882722999997</v>
      </c>
      <c r="BG10" s="368">
        <v>4.5341596347999999</v>
      </c>
      <c r="BH10" s="368">
        <v>4.8210457609999997</v>
      </c>
      <c r="BI10" s="368">
        <v>4.8588346435999998</v>
      </c>
      <c r="BJ10" s="368">
        <v>4.9009206763000002</v>
      </c>
      <c r="BK10" s="368">
        <v>4.9120784686999999</v>
      </c>
      <c r="BL10" s="368">
        <v>4.9505960598999996</v>
      </c>
      <c r="BM10" s="368">
        <v>4.9710939969999997</v>
      </c>
      <c r="BN10" s="368">
        <v>4.9947121275999997</v>
      </c>
      <c r="BO10" s="368">
        <v>4.9312355396000003</v>
      </c>
      <c r="BP10" s="368">
        <v>4.9435073518000001</v>
      </c>
      <c r="BQ10" s="368">
        <v>4.9786678729</v>
      </c>
      <c r="BR10" s="368">
        <v>4.8833279410000001</v>
      </c>
      <c r="BS10" s="368">
        <v>4.7673865112999998</v>
      </c>
      <c r="BT10" s="368">
        <v>5.0649882395999999</v>
      </c>
      <c r="BU10" s="368">
        <v>5.0740579611000003</v>
      </c>
      <c r="BV10" s="368">
        <v>5.0763862853999999</v>
      </c>
    </row>
    <row r="11" spans="1:74" ht="11.15" customHeight="1" x14ac:dyDescent="0.25">
      <c r="A11" s="159" t="s">
        <v>300</v>
      </c>
      <c r="B11" s="170" t="s">
        <v>269</v>
      </c>
      <c r="C11" s="244">
        <v>70.117647715000004</v>
      </c>
      <c r="D11" s="244">
        <v>69.905472888999995</v>
      </c>
      <c r="E11" s="244">
        <v>69.950938027000007</v>
      </c>
      <c r="F11" s="244">
        <v>70.244632545000002</v>
      </c>
      <c r="G11" s="244">
        <v>70.421117914999996</v>
      </c>
      <c r="H11" s="244">
        <v>70.830151150000006</v>
      </c>
      <c r="I11" s="244">
        <v>70.870627913999996</v>
      </c>
      <c r="J11" s="244">
        <v>70.658195547000005</v>
      </c>
      <c r="K11" s="244">
        <v>71.037893916000002</v>
      </c>
      <c r="L11" s="244">
        <v>71.298017755000004</v>
      </c>
      <c r="M11" s="244">
        <v>70.904616885999999</v>
      </c>
      <c r="N11" s="244">
        <v>70.169381309000002</v>
      </c>
      <c r="O11" s="244">
        <v>69.141443864999999</v>
      </c>
      <c r="P11" s="244">
        <v>68.967597187999999</v>
      </c>
      <c r="Q11" s="244">
        <v>68.726629485000004</v>
      </c>
      <c r="R11" s="244">
        <v>68.643975646000001</v>
      </c>
      <c r="S11" s="244">
        <v>68.731013062000002</v>
      </c>
      <c r="T11" s="244">
        <v>69.214456373999994</v>
      </c>
      <c r="U11" s="244">
        <v>68.745651486</v>
      </c>
      <c r="V11" s="244">
        <v>69.333563514000005</v>
      </c>
      <c r="W11" s="244">
        <v>67.554803211999996</v>
      </c>
      <c r="X11" s="244">
        <v>68.931401691999994</v>
      </c>
      <c r="Y11" s="244">
        <v>68.788011596999993</v>
      </c>
      <c r="Z11" s="244">
        <v>68.258512323000005</v>
      </c>
      <c r="AA11" s="244">
        <v>67.945417066000005</v>
      </c>
      <c r="AB11" s="244">
        <v>66.940977548999996</v>
      </c>
      <c r="AC11" s="244">
        <v>67.272483842</v>
      </c>
      <c r="AD11" s="244">
        <v>68.960218850000004</v>
      </c>
      <c r="AE11" s="244">
        <v>60.452370354999999</v>
      </c>
      <c r="AF11" s="244">
        <v>59.033351658000001</v>
      </c>
      <c r="AG11" s="244">
        <v>59.907554822999998</v>
      </c>
      <c r="AH11" s="244">
        <v>61.54082571</v>
      </c>
      <c r="AI11" s="244">
        <v>61.451354195999997</v>
      </c>
      <c r="AJ11" s="244">
        <v>61.720610182999998</v>
      </c>
      <c r="AK11" s="244">
        <v>62.149583925000002</v>
      </c>
      <c r="AL11" s="244">
        <v>62.021750001000001</v>
      </c>
      <c r="AM11" s="244">
        <v>62.775664757999998</v>
      </c>
      <c r="AN11" s="244">
        <v>62.168125570000001</v>
      </c>
      <c r="AO11" s="244">
        <v>62.625220143</v>
      </c>
      <c r="AP11" s="244">
        <v>63.195456741999998</v>
      </c>
      <c r="AQ11" s="244">
        <v>64.023204355000004</v>
      </c>
      <c r="AR11" s="244">
        <v>64.622749614</v>
      </c>
      <c r="AS11" s="244">
        <v>65.563127823000002</v>
      </c>
      <c r="AT11" s="244">
        <v>65.183875541999996</v>
      </c>
      <c r="AU11" s="244">
        <v>65.995764430999998</v>
      </c>
      <c r="AV11" s="244">
        <v>65.964583073</v>
      </c>
      <c r="AW11" s="244">
        <v>66.256936167999996</v>
      </c>
      <c r="AX11" s="244">
        <v>66.027613125000002</v>
      </c>
      <c r="AY11" s="244">
        <v>66.789510903999997</v>
      </c>
      <c r="AZ11" s="244">
        <v>67.621926813000002</v>
      </c>
      <c r="BA11" s="244">
        <v>67.361045723000004</v>
      </c>
      <c r="BB11" s="244">
        <v>66.519413295000007</v>
      </c>
      <c r="BC11" s="368">
        <v>67.237537778999993</v>
      </c>
      <c r="BD11" s="368">
        <v>67.089178230000002</v>
      </c>
      <c r="BE11" s="368">
        <v>67.506315036999993</v>
      </c>
      <c r="BF11" s="368">
        <v>67.739010711999995</v>
      </c>
      <c r="BG11" s="368">
        <v>67.851168181999995</v>
      </c>
      <c r="BH11" s="368">
        <v>67.600972526000007</v>
      </c>
      <c r="BI11" s="368">
        <v>67.488407780000003</v>
      </c>
      <c r="BJ11" s="368">
        <v>67.295349658000006</v>
      </c>
      <c r="BK11" s="368">
        <v>67.246157080000003</v>
      </c>
      <c r="BL11" s="368">
        <v>67.136095362999995</v>
      </c>
      <c r="BM11" s="368">
        <v>67.002368422999993</v>
      </c>
      <c r="BN11" s="368">
        <v>67.282517459000005</v>
      </c>
      <c r="BO11" s="368">
        <v>67.512152102000002</v>
      </c>
      <c r="BP11" s="368">
        <v>67.719693398000004</v>
      </c>
      <c r="BQ11" s="368">
        <v>67.703635849999998</v>
      </c>
      <c r="BR11" s="368">
        <v>67.601106498999997</v>
      </c>
      <c r="BS11" s="368">
        <v>67.710464517000005</v>
      </c>
      <c r="BT11" s="368">
        <v>67.370053083000002</v>
      </c>
      <c r="BU11" s="368">
        <v>67.163080781999994</v>
      </c>
      <c r="BV11" s="368">
        <v>66.950489145999995</v>
      </c>
    </row>
    <row r="12" spans="1:74" ht="11.15" customHeight="1" x14ac:dyDescent="0.25">
      <c r="A12" s="159" t="s">
        <v>295</v>
      </c>
      <c r="B12" s="170" t="s">
        <v>876</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35.444386387999998</v>
      </c>
      <c r="P12" s="244">
        <v>35.435905726000001</v>
      </c>
      <c r="Q12" s="244">
        <v>34.985903899</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33.129259826000002</v>
      </c>
      <c r="AX12" s="244">
        <v>33.349787894000002</v>
      </c>
      <c r="AY12" s="244">
        <v>33.441799594999999</v>
      </c>
      <c r="AZ12" s="244">
        <v>34.112161477999997</v>
      </c>
      <c r="BA12" s="244">
        <v>33.725150495000001</v>
      </c>
      <c r="BB12" s="244">
        <v>33.919209971999997</v>
      </c>
      <c r="BC12" s="368">
        <v>34.357549073999998</v>
      </c>
      <c r="BD12" s="368">
        <v>34.522884734999998</v>
      </c>
      <c r="BE12" s="368">
        <v>34.689534414000001</v>
      </c>
      <c r="BF12" s="368">
        <v>34.765639896000003</v>
      </c>
      <c r="BG12" s="368">
        <v>34.795776046</v>
      </c>
      <c r="BH12" s="368">
        <v>34.957480728999997</v>
      </c>
      <c r="BI12" s="368">
        <v>35.020475797000003</v>
      </c>
      <c r="BJ12" s="368">
        <v>35.076725834000001</v>
      </c>
      <c r="BK12" s="368">
        <v>35.220421924999997</v>
      </c>
      <c r="BL12" s="368">
        <v>35.133189008000002</v>
      </c>
      <c r="BM12" s="368">
        <v>35.115304921000003</v>
      </c>
      <c r="BN12" s="368">
        <v>35.028107024999997</v>
      </c>
      <c r="BO12" s="368">
        <v>35.002698131999999</v>
      </c>
      <c r="BP12" s="368">
        <v>35.001631361000001</v>
      </c>
      <c r="BQ12" s="368">
        <v>35.017103093000003</v>
      </c>
      <c r="BR12" s="368">
        <v>35.016762456000002</v>
      </c>
      <c r="BS12" s="368">
        <v>34.970660252000002</v>
      </c>
      <c r="BT12" s="368">
        <v>34.940848946999999</v>
      </c>
      <c r="BU12" s="368">
        <v>34.983805582999999</v>
      </c>
      <c r="BV12" s="368">
        <v>35.05023147</v>
      </c>
    </row>
    <row r="13" spans="1:74" ht="11.15" customHeight="1" x14ac:dyDescent="0.25">
      <c r="A13" s="159" t="s">
        <v>296</v>
      </c>
      <c r="B13" s="170" t="s">
        <v>275</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30.106000000000002</v>
      </c>
      <c r="P13" s="244">
        <v>30.091000000000001</v>
      </c>
      <c r="Q13" s="244">
        <v>29.605</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27.754999999999999</v>
      </c>
      <c r="AX13" s="244">
        <v>27.87</v>
      </c>
      <c r="AY13" s="244">
        <v>27.82</v>
      </c>
      <c r="AZ13" s="244">
        <v>28.574999999999999</v>
      </c>
      <c r="BA13" s="244">
        <v>28.215</v>
      </c>
      <c r="BB13" s="244">
        <v>28.49</v>
      </c>
      <c r="BC13" s="368">
        <v>28.932082999999999</v>
      </c>
      <c r="BD13" s="368">
        <v>29.076941000000001</v>
      </c>
      <c r="BE13" s="368">
        <v>29.211597999999999</v>
      </c>
      <c r="BF13" s="368">
        <v>29.266653999999999</v>
      </c>
      <c r="BG13" s="368">
        <v>29.331510000000002</v>
      </c>
      <c r="BH13" s="368">
        <v>29.506423000000002</v>
      </c>
      <c r="BI13" s="368">
        <v>29.505027999999999</v>
      </c>
      <c r="BJ13" s="368">
        <v>29.483687</v>
      </c>
      <c r="BK13" s="368">
        <v>29.596347000000002</v>
      </c>
      <c r="BL13" s="368">
        <v>29.595006999999999</v>
      </c>
      <c r="BM13" s="368">
        <v>29.603667000000002</v>
      </c>
      <c r="BN13" s="368">
        <v>29.597325999999999</v>
      </c>
      <c r="BO13" s="368">
        <v>29.575986</v>
      </c>
      <c r="BP13" s="368">
        <v>29.554646000000002</v>
      </c>
      <c r="BQ13" s="368">
        <v>29.538305000000001</v>
      </c>
      <c r="BR13" s="368">
        <v>29.516964999999999</v>
      </c>
      <c r="BS13" s="368">
        <v>29.505624999999998</v>
      </c>
      <c r="BT13" s="368">
        <v>29.489284999999999</v>
      </c>
      <c r="BU13" s="368">
        <v>29.467943999999999</v>
      </c>
      <c r="BV13" s="368">
        <v>29.456603999999999</v>
      </c>
    </row>
    <row r="14" spans="1:74" ht="11.15" customHeight="1" x14ac:dyDescent="0.25">
      <c r="A14" s="159" t="s">
        <v>374</v>
      </c>
      <c r="B14" s="170" t="s">
        <v>1018</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5.3742598256000003</v>
      </c>
      <c r="AX14" s="244">
        <v>5.4797878940000002</v>
      </c>
      <c r="AY14" s="244">
        <v>5.6217995945999997</v>
      </c>
      <c r="AZ14" s="244">
        <v>5.5371614782999998</v>
      </c>
      <c r="BA14" s="244">
        <v>5.5101504948000004</v>
      </c>
      <c r="BB14" s="244">
        <v>5.4292099718999998</v>
      </c>
      <c r="BC14" s="368">
        <v>5.4254660738</v>
      </c>
      <c r="BD14" s="368">
        <v>5.4459437347000001</v>
      </c>
      <c r="BE14" s="368">
        <v>5.4779364135000002</v>
      </c>
      <c r="BF14" s="368">
        <v>5.4989858955999997</v>
      </c>
      <c r="BG14" s="368">
        <v>5.4642660455999996</v>
      </c>
      <c r="BH14" s="368">
        <v>5.4510577287000004</v>
      </c>
      <c r="BI14" s="368">
        <v>5.5154477970000002</v>
      </c>
      <c r="BJ14" s="368">
        <v>5.5930388338999997</v>
      </c>
      <c r="BK14" s="368">
        <v>5.6240749249000004</v>
      </c>
      <c r="BL14" s="368">
        <v>5.5381820084999998</v>
      </c>
      <c r="BM14" s="368">
        <v>5.5116379212000002</v>
      </c>
      <c r="BN14" s="368">
        <v>5.4307810244999999</v>
      </c>
      <c r="BO14" s="368">
        <v>5.4267121315000004</v>
      </c>
      <c r="BP14" s="368">
        <v>5.4469853611000003</v>
      </c>
      <c r="BQ14" s="368">
        <v>5.4787980934</v>
      </c>
      <c r="BR14" s="368">
        <v>5.4997974558999996</v>
      </c>
      <c r="BS14" s="368">
        <v>5.4650352521999999</v>
      </c>
      <c r="BT14" s="368">
        <v>5.4515639471000004</v>
      </c>
      <c r="BU14" s="368">
        <v>5.5158615834000004</v>
      </c>
      <c r="BV14" s="368">
        <v>5.5936274702000004</v>
      </c>
    </row>
    <row r="15" spans="1:74" ht="11.15" customHeight="1" x14ac:dyDescent="0.25">
      <c r="A15" s="159" t="s">
        <v>297</v>
      </c>
      <c r="B15" s="170" t="s">
        <v>270</v>
      </c>
      <c r="C15" s="244">
        <v>14.343159795</v>
      </c>
      <c r="D15" s="244">
        <v>14.390647676</v>
      </c>
      <c r="E15" s="244">
        <v>14.371139921999999</v>
      </c>
      <c r="F15" s="244">
        <v>14.303486484</v>
      </c>
      <c r="G15" s="244">
        <v>14.363204344</v>
      </c>
      <c r="H15" s="244">
        <v>14.462325565</v>
      </c>
      <c r="I15" s="244">
        <v>14.607786399</v>
      </c>
      <c r="J15" s="244">
        <v>14.393754811000001</v>
      </c>
      <c r="K15" s="244">
        <v>14.709335158</v>
      </c>
      <c r="L15" s="244">
        <v>14.759176102</v>
      </c>
      <c r="M15" s="244">
        <v>14.806994917999999</v>
      </c>
      <c r="N15" s="244">
        <v>14.924772368999999</v>
      </c>
      <c r="O15" s="244">
        <v>14.837954785999999</v>
      </c>
      <c r="P15" s="244">
        <v>14.823304715000001</v>
      </c>
      <c r="Q15" s="244">
        <v>14.724437601</v>
      </c>
      <c r="R15" s="244">
        <v>14.325808903</v>
      </c>
      <c r="S15" s="244">
        <v>14.230156799</v>
      </c>
      <c r="T15" s="244">
        <v>14.590736582</v>
      </c>
      <c r="U15" s="244">
        <v>14.559604910999999</v>
      </c>
      <c r="V15" s="244">
        <v>14.570983744999999</v>
      </c>
      <c r="W15" s="244">
        <v>14.506041986</v>
      </c>
      <c r="X15" s="244">
        <v>14.524658632</v>
      </c>
      <c r="Y15" s="244">
        <v>14.667089384000001</v>
      </c>
      <c r="Z15" s="244">
        <v>14.692631726</v>
      </c>
      <c r="AA15" s="244">
        <v>14.718661044999999</v>
      </c>
      <c r="AB15" s="244">
        <v>14.713664335000001</v>
      </c>
      <c r="AC15" s="244">
        <v>14.687506845</v>
      </c>
      <c r="AD15" s="244">
        <v>14.738010635</v>
      </c>
      <c r="AE15" s="244">
        <v>12.475267521999999</v>
      </c>
      <c r="AF15" s="244">
        <v>12.269654242</v>
      </c>
      <c r="AG15" s="244">
        <v>12.320071134999999</v>
      </c>
      <c r="AH15" s="244">
        <v>12.868600708000001</v>
      </c>
      <c r="AI15" s="244">
        <v>12.892236688000001</v>
      </c>
      <c r="AJ15" s="244">
        <v>13.032627213</v>
      </c>
      <c r="AK15" s="244">
        <v>13.129052522</v>
      </c>
      <c r="AL15" s="244">
        <v>13.164611495999999</v>
      </c>
      <c r="AM15" s="244">
        <v>13.302184284999999</v>
      </c>
      <c r="AN15" s="244">
        <v>13.357579763</v>
      </c>
      <c r="AO15" s="244">
        <v>13.474124583</v>
      </c>
      <c r="AP15" s="244">
        <v>13.622057369</v>
      </c>
      <c r="AQ15" s="244">
        <v>13.62590853</v>
      </c>
      <c r="AR15" s="244">
        <v>13.594163505999999</v>
      </c>
      <c r="AS15" s="244">
        <v>13.658863632999999</v>
      </c>
      <c r="AT15" s="244">
        <v>13.367866595000001</v>
      </c>
      <c r="AU15" s="244">
        <v>13.727637538</v>
      </c>
      <c r="AV15" s="244">
        <v>14.124629888999999</v>
      </c>
      <c r="AW15" s="244">
        <v>14.272844093</v>
      </c>
      <c r="AX15" s="244">
        <v>14.284769133999999</v>
      </c>
      <c r="AY15" s="244">
        <v>14.337268143999999</v>
      </c>
      <c r="AZ15" s="244">
        <v>14.390002054</v>
      </c>
      <c r="BA15" s="244">
        <v>14.310838008999999</v>
      </c>
      <c r="BB15" s="244">
        <v>13.005480338</v>
      </c>
      <c r="BC15" s="368">
        <v>12.828604586000001</v>
      </c>
      <c r="BD15" s="368">
        <v>12.415968178</v>
      </c>
      <c r="BE15" s="368">
        <v>12.520147851000001</v>
      </c>
      <c r="BF15" s="368">
        <v>12.564323013999999</v>
      </c>
      <c r="BG15" s="368">
        <v>12.562724766000001</v>
      </c>
      <c r="BH15" s="368">
        <v>12.524913916999999</v>
      </c>
      <c r="BI15" s="368">
        <v>12.542000721000001</v>
      </c>
      <c r="BJ15" s="368">
        <v>12.496669537000001</v>
      </c>
      <c r="BK15" s="368">
        <v>12.489611737000001</v>
      </c>
      <c r="BL15" s="368">
        <v>12.447945004999999</v>
      </c>
      <c r="BM15" s="368">
        <v>12.351497839</v>
      </c>
      <c r="BN15" s="368">
        <v>12.286870959</v>
      </c>
      <c r="BO15" s="368">
        <v>12.070163411999999</v>
      </c>
      <c r="BP15" s="368">
        <v>12.231705308</v>
      </c>
      <c r="BQ15" s="368">
        <v>12.189315697</v>
      </c>
      <c r="BR15" s="368">
        <v>12.01796096</v>
      </c>
      <c r="BS15" s="368">
        <v>12.034717457999999</v>
      </c>
      <c r="BT15" s="368">
        <v>12.038103376</v>
      </c>
      <c r="BU15" s="368">
        <v>12.091340957</v>
      </c>
      <c r="BV15" s="368">
        <v>12.058240755</v>
      </c>
    </row>
    <row r="16" spans="1:74" ht="11.15" customHeight="1" x14ac:dyDescent="0.25">
      <c r="A16" s="159" t="s">
        <v>298</v>
      </c>
      <c r="B16" s="170" t="s">
        <v>271</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4.9653810606000004</v>
      </c>
      <c r="AX16" s="244">
        <v>4.8753810605999996</v>
      </c>
      <c r="AY16" s="244">
        <v>5.2078464715999999</v>
      </c>
      <c r="AZ16" s="244">
        <v>5.1363749757999999</v>
      </c>
      <c r="BA16" s="244">
        <v>5.2068940458000004</v>
      </c>
      <c r="BB16" s="244">
        <v>5.0225036678999997</v>
      </c>
      <c r="BC16" s="368">
        <v>5.0466730613999999</v>
      </c>
      <c r="BD16" s="368">
        <v>5.0820772916000001</v>
      </c>
      <c r="BE16" s="368">
        <v>5.0178950206000001</v>
      </c>
      <c r="BF16" s="368">
        <v>5.0533305773999997</v>
      </c>
      <c r="BG16" s="368">
        <v>5.0747927368000001</v>
      </c>
      <c r="BH16" s="368">
        <v>5.0940291909999997</v>
      </c>
      <c r="BI16" s="368">
        <v>5.1138152663999996</v>
      </c>
      <c r="BJ16" s="368">
        <v>5.070055827</v>
      </c>
      <c r="BK16" s="368">
        <v>5.082135804</v>
      </c>
      <c r="BL16" s="368">
        <v>5.0733098654999997</v>
      </c>
      <c r="BM16" s="368">
        <v>5.0671428119000002</v>
      </c>
      <c r="BN16" s="368">
        <v>5.0743072132</v>
      </c>
      <c r="BO16" s="368">
        <v>5.0961176786999998</v>
      </c>
      <c r="BP16" s="368">
        <v>5.1300182981000004</v>
      </c>
      <c r="BQ16" s="368">
        <v>5.0646742207999997</v>
      </c>
      <c r="BR16" s="368">
        <v>5.0997095561999997</v>
      </c>
      <c r="BS16" s="368">
        <v>5.1208543443999996</v>
      </c>
      <c r="BT16" s="368">
        <v>5.1381781825999999</v>
      </c>
      <c r="BU16" s="368">
        <v>5.1562931431000001</v>
      </c>
      <c r="BV16" s="368">
        <v>5.1139010224000003</v>
      </c>
    </row>
    <row r="17" spans="1:74" ht="11.15" customHeight="1" x14ac:dyDescent="0.25">
      <c r="A17" s="159" t="s">
        <v>299</v>
      </c>
      <c r="B17" s="170" t="s">
        <v>273</v>
      </c>
      <c r="C17" s="244">
        <v>14.003839667999999</v>
      </c>
      <c r="D17" s="244">
        <v>13.947136977</v>
      </c>
      <c r="E17" s="244">
        <v>14.116989963</v>
      </c>
      <c r="F17" s="244">
        <v>14.526932161</v>
      </c>
      <c r="G17" s="244">
        <v>14.775262324</v>
      </c>
      <c r="H17" s="244">
        <v>14.987421335000001</v>
      </c>
      <c r="I17" s="244">
        <v>14.978095637999999</v>
      </c>
      <c r="J17" s="244">
        <v>14.701800901</v>
      </c>
      <c r="K17" s="244">
        <v>14.702770506</v>
      </c>
      <c r="L17" s="244">
        <v>14.646336862</v>
      </c>
      <c r="M17" s="244">
        <v>14.45646271</v>
      </c>
      <c r="N17" s="244">
        <v>14.309121687999999</v>
      </c>
      <c r="O17" s="244">
        <v>14.014737590999999</v>
      </c>
      <c r="P17" s="244">
        <v>13.895021647</v>
      </c>
      <c r="Q17" s="244">
        <v>14.086922885</v>
      </c>
      <c r="R17" s="244">
        <v>14.414594446000001</v>
      </c>
      <c r="S17" s="244">
        <v>14.933496935999999</v>
      </c>
      <c r="T17" s="244">
        <v>14.870719197</v>
      </c>
      <c r="U17" s="244">
        <v>14.941846387</v>
      </c>
      <c r="V17" s="244">
        <v>15.315784263999999</v>
      </c>
      <c r="W17" s="244">
        <v>15.204976196</v>
      </c>
      <c r="X17" s="244">
        <v>15.154992093000001</v>
      </c>
      <c r="Y17" s="244">
        <v>14.974310451999999</v>
      </c>
      <c r="Z17" s="244">
        <v>14.530438158999999</v>
      </c>
      <c r="AA17" s="244">
        <v>14.500606524</v>
      </c>
      <c r="AB17" s="244">
        <v>14.315741526</v>
      </c>
      <c r="AC17" s="244">
        <v>14.450887415</v>
      </c>
      <c r="AD17" s="244">
        <v>14.144145413</v>
      </c>
      <c r="AE17" s="244">
        <v>13.821776262</v>
      </c>
      <c r="AF17" s="244">
        <v>14.472592715999999</v>
      </c>
      <c r="AG17" s="244">
        <v>14.728483427</v>
      </c>
      <c r="AH17" s="244">
        <v>14.763439266000001</v>
      </c>
      <c r="AI17" s="244">
        <v>14.533124713999999</v>
      </c>
      <c r="AJ17" s="244">
        <v>14.392840554999999</v>
      </c>
      <c r="AK17" s="244">
        <v>13.931147338000001</v>
      </c>
      <c r="AL17" s="244">
        <v>13.626660705999999</v>
      </c>
      <c r="AM17" s="244">
        <v>13.868776713000001</v>
      </c>
      <c r="AN17" s="244">
        <v>13.746453217999999</v>
      </c>
      <c r="AO17" s="244">
        <v>13.834731177</v>
      </c>
      <c r="AP17" s="244">
        <v>14.207382138</v>
      </c>
      <c r="AQ17" s="244">
        <v>14.512983297</v>
      </c>
      <c r="AR17" s="244">
        <v>14.544232542</v>
      </c>
      <c r="AS17" s="244">
        <v>14.755847621999999</v>
      </c>
      <c r="AT17" s="244">
        <v>14.663935493</v>
      </c>
      <c r="AU17" s="244">
        <v>14.676289402</v>
      </c>
      <c r="AV17" s="244">
        <v>14.047851655000001</v>
      </c>
      <c r="AW17" s="244">
        <v>13.889451189000001</v>
      </c>
      <c r="AX17" s="244">
        <v>13.517675036</v>
      </c>
      <c r="AY17" s="244">
        <v>13.802596694</v>
      </c>
      <c r="AZ17" s="244">
        <v>13.983388305</v>
      </c>
      <c r="BA17" s="244">
        <v>14.118163172999999</v>
      </c>
      <c r="BB17" s="244">
        <v>14.572219318</v>
      </c>
      <c r="BC17" s="368">
        <v>15.004711058</v>
      </c>
      <c r="BD17" s="368">
        <v>15.068248025000001</v>
      </c>
      <c r="BE17" s="368">
        <v>15.278737752</v>
      </c>
      <c r="BF17" s="368">
        <v>15.355717223999999</v>
      </c>
      <c r="BG17" s="368">
        <v>15.417874634</v>
      </c>
      <c r="BH17" s="368">
        <v>15.02454869</v>
      </c>
      <c r="BI17" s="368">
        <v>14.812115995999999</v>
      </c>
      <c r="BJ17" s="368">
        <v>14.65189846</v>
      </c>
      <c r="BK17" s="368">
        <v>14.453987614000001</v>
      </c>
      <c r="BL17" s="368">
        <v>14.481651484</v>
      </c>
      <c r="BM17" s="368">
        <v>14.468422851</v>
      </c>
      <c r="BN17" s="368">
        <v>14.893232262</v>
      </c>
      <c r="BO17" s="368">
        <v>15.343172879999999</v>
      </c>
      <c r="BP17" s="368">
        <v>15.356338431999999</v>
      </c>
      <c r="BQ17" s="368">
        <v>15.432542839</v>
      </c>
      <c r="BR17" s="368">
        <v>15.466673525999999</v>
      </c>
      <c r="BS17" s="368">
        <v>15.584232461999999</v>
      </c>
      <c r="BT17" s="368">
        <v>15.252922577</v>
      </c>
      <c r="BU17" s="368">
        <v>14.931641098</v>
      </c>
      <c r="BV17" s="368">
        <v>14.728115898</v>
      </c>
    </row>
    <row r="18" spans="1:74" ht="11.15" customHeight="1" x14ac:dyDescent="0.25">
      <c r="A18" s="159" t="s">
        <v>301</v>
      </c>
      <c r="B18" s="170" t="s">
        <v>1386</v>
      </c>
      <c r="C18" s="244">
        <v>98.697709004999993</v>
      </c>
      <c r="D18" s="244">
        <v>98.946213408999995</v>
      </c>
      <c r="E18" s="244">
        <v>99.271514495000005</v>
      </c>
      <c r="F18" s="244">
        <v>99.434751906000002</v>
      </c>
      <c r="G18" s="244">
        <v>99.424124895000006</v>
      </c>
      <c r="H18" s="244">
        <v>100.13751173</v>
      </c>
      <c r="I18" s="244">
        <v>100.9375527</v>
      </c>
      <c r="J18" s="244">
        <v>101.4702192</v>
      </c>
      <c r="K18" s="244">
        <v>101.1846714</v>
      </c>
      <c r="L18" s="244">
        <v>102.09333957</v>
      </c>
      <c r="M18" s="244">
        <v>102.19075322</v>
      </c>
      <c r="N18" s="244">
        <v>101.55133572</v>
      </c>
      <c r="O18" s="244">
        <v>99.857945637</v>
      </c>
      <c r="P18" s="244">
        <v>99.674400129000006</v>
      </c>
      <c r="Q18" s="244">
        <v>99.733621456999998</v>
      </c>
      <c r="R18" s="244">
        <v>100.00309531000001</v>
      </c>
      <c r="S18" s="244">
        <v>99.792763385000001</v>
      </c>
      <c r="T18" s="244">
        <v>100.23469574000001</v>
      </c>
      <c r="U18" s="244">
        <v>99.721556930999995</v>
      </c>
      <c r="V18" s="244">
        <v>100.84309136</v>
      </c>
      <c r="W18" s="244">
        <v>99.163124503999995</v>
      </c>
      <c r="X18" s="244">
        <v>100.99394624999999</v>
      </c>
      <c r="Y18" s="244">
        <v>101.68128149</v>
      </c>
      <c r="Z18" s="244">
        <v>101.33173316</v>
      </c>
      <c r="AA18" s="244">
        <v>100.92078576999999</v>
      </c>
      <c r="AB18" s="244">
        <v>99.787226863000001</v>
      </c>
      <c r="AC18" s="244">
        <v>100.07446552</v>
      </c>
      <c r="AD18" s="244">
        <v>99.433077330000003</v>
      </c>
      <c r="AE18" s="244">
        <v>88.127821261999998</v>
      </c>
      <c r="AF18" s="244">
        <v>88.246062444000003</v>
      </c>
      <c r="AG18" s="244">
        <v>90.077108980999995</v>
      </c>
      <c r="AH18" s="244">
        <v>91.049341396000003</v>
      </c>
      <c r="AI18" s="244">
        <v>91.103098449000001</v>
      </c>
      <c r="AJ18" s="244">
        <v>91.398032165999993</v>
      </c>
      <c r="AK18" s="244">
        <v>93.029755339000005</v>
      </c>
      <c r="AL18" s="244">
        <v>92.963603004999996</v>
      </c>
      <c r="AM18" s="244">
        <v>93.739739907000001</v>
      </c>
      <c r="AN18" s="244">
        <v>90.290658907999997</v>
      </c>
      <c r="AO18" s="244">
        <v>93.59527172</v>
      </c>
      <c r="AP18" s="244">
        <v>93.862782472000006</v>
      </c>
      <c r="AQ18" s="244">
        <v>94.846816738000001</v>
      </c>
      <c r="AR18" s="244">
        <v>95.338194588999997</v>
      </c>
      <c r="AS18" s="244">
        <v>96.944832310999999</v>
      </c>
      <c r="AT18" s="244">
        <v>96.398694273000004</v>
      </c>
      <c r="AU18" s="244">
        <v>96.557458353000001</v>
      </c>
      <c r="AV18" s="244">
        <v>97.989678402999999</v>
      </c>
      <c r="AW18" s="244">
        <v>98.630095865000001</v>
      </c>
      <c r="AX18" s="244">
        <v>98.221449817000007</v>
      </c>
      <c r="AY18" s="244">
        <v>98.095815923999993</v>
      </c>
      <c r="AZ18" s="244">
        <v>99.089724344999993</v>
      </c>
      <c r="BA18" s="244">
        <v>99.328797209000001</v>
      </c>
      <c r="BB18" s="244">
        <v>98.663495170000004</v>
      </c>
      <c r="BC18" s="368">
        <v>99.495187221999998</v>
      </c>
      <c r="BD18" s="368">
        <v>99.637727518999995</v>
      </c>
      <c r="BE18" s="368">
        <v>100.16767387</v>
      </c>
      <c r="BF18" s="368">
        <v>100.59711446999999</v>
      </c>
      <c r="BG18" s="368">
        <v>100.57760819000001</v>
      </c>
      <c r="BH18" s="368">
        <v>100.68530681</v>
      </c>
      <c r="BI18" s="368">
        <v>101.20383006</v>
      </c>
      <c r="BJ18" s="368">
        <v>101.05640864999999</v>
      </c>
      <c r="BK18" s="368">
        <v>101.09282171</v>
      </c>
      <c r="BL18" s="368">
        <v>101.00928457000001</v>
      </c>
      <c r="BM18" s="368">
        <v>100.92052988</v>
      </c>
      <c r="BN18" s="368">
        <v>101.33002423000001</v>
      </c>
      <c r="BO18" s="368">
        <v>101.53653778</v>
      </c>
      <c r="BP18" s="368">
        <v>101.79132111</v>
      </c>
      <c r="BQ18" s="368">
        <v>101.82740237</v>
      </c>
      <c r="BR18" s="368">
        <v>101.89049685000001</v>
      </c>
      <c r="BS18" s="368">
        <v>101.90561077</v>
      </c>
      <c r="BT18" s="368">
        <v>101.87837354</v>
      </c>
      <c r="BU18" s="368">
        <v>102.10694559</v>
      </c>
      <c r="BV18" s="368">
        <v>101.84622335</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15" customHeight="1" x14ac:dyDescent="0.25">
      <c r="A20" s="159" t="s">
        <v>375</v>
      </c>
      <c r="B20" s="170" t="s">
        <v>1387</v>
      </c>
      <c r="C20" s="244">
        <v>61.680583652000003</v>
      </c>
      <c r="D20" s="244">
        <v>62.087048072999998</v>
      </c>
      <c r="E20" s="244">
        <v>62.581229252</v>
      </c>
      <c r="F20" s="244">
        <v>62.780060906999999</v>
      </c>
      <c r="G20" s="244">
        <v>62.887996547999997</v>
      </c>
      <c r="H20" s="244">
        <v>63.600630381999999</v>
      </c>
      <c r="I20" s="244">
        <v>64.354329723999996</v>
      </c>
      <c r="J20" s="244">
        <v>64.644102270000005</v>
      </c>
      <c r="K20" s="244">
        <v>64.225406051999997</v>
      </c>
      <c r="L20" s="244">
        <v>64.964357681999999</v>
      </c>
      <c r="M20" s="244">
        <v>65.306116863</v>
      </c>
      <c r="N20" s="244">
        <v>65.440371366999997</v>
      </c>
      <c r="O20" s="244">
        <v>64.413559249000002</v>
      </c>
      <c r="P20" s="244">
        <v>64.238494403999994</v>
      </c>
      <c r="Q20" s="244">
        <v>64.747717558000005</v>
      </c>
      <c r="R20" s="244">
        <v>64.957888109999999</v>
      </c>
      <c r="S20" s="244">
        <v>65.083769157000006</v>
      </c>
      <c r="T20" s="244">
        <v>65.437060242000001</v>
      </c>
      <c r="U20" s="244">
        <v>65.350721843000002</v>
      </c>
      <c r="V20" s="244">
        <v>66.246660953000003</v>
      </c>
      <c r="W20" s="244">
        <v>66.165704574000003</v>
      </c>
      <c r="X20" s="244">
        <v>66.577560382000001</v>
      </c>
      <c r="Y20" s="244">
        <v>67.397034825999995</v>
      </c>
      <c r="Z20" s="244">
        <v>67.121655817999994</v>
      </c>
      <c r="AA20" s="244">
        <v>67.122574477000001</v>
      </c>
      <c r="AB20" s="244">
        <v>66.738593374999994</v>
      </c>
      <c r="AC20" s="244">
        <v>66.817279339999999</v>
      </c>
      <c r="AD20" s="244">
        <v>64.162044628999993</v>
      </c>
      <c r="AE20" s="244">
        <v>58.800402491</v>
      </c>
      <c r="AF20" s="244">
        <v>60.873341443999998</v>
      </c>
      <c r="AG20" s="244">
        <v>62.068129919999997</v>
      </c>
      <c r="AH20" s="244">
        <v>62.036376060000002</v>
      </c>
      <c r="AI20" s="244">
        <v>61.972244754999998</v>
      </c>
      <c r="AJ20" s="244">
        <v>61.938749350999998</v>
      </c>
      <c r="AK20" s="244">
        <v>62.795510374000003</v>
      </c>
      <c r="AL20" s="244">
        <v>62.531915806999997</v>
      </c>
      <c r="AM20" s="244">
        <v>63.131339248000003</v>
      </c>
      <c r="AN20" s="244">
        <v>60.175500720000002</v>
      </c>
      <c r="AO20" s="244">
        <v>63.313346637999999</v>
      </c>
      <c r="AP20" s="244">
        <v>63.500823236999999</v>
      </c>
      <c r="AQ20" s="244">
        <v>63.986781708999999</v>
      </c>
      <c r="AR20" s="244">
        <v>63.925118521999998</v>
      </c>
      <c r="AS20" s="244">
        <v>64.790756243999994</v>
      </c>
      <c r="AT20" s="244">
        <v>64.250001878999996</v>
      </c>
      <c r="AU20" s="244">
        <v>64.002001922000005</v>
      </c>
      <c r="AV20" s="244">
        <v>65.154957934999999</v>
      </c>
      <c r="AW20" s="244">
        <v>65.500836039000006</v>
      </c>
      <c r="AX20" s="244">
        <v>64.871661923000005</v>
      </c>
      <c r="AY20" s="244">
        <v>64.654016330000005</v>
      </c>
      <c r="AZ20" s="244">
        <v>64.977562866</v>
      </c>
      <c r="BA20" s="244">
        <v>65.603646714000007</v>
      </c>
      <c r="BB20" s="244">
        <v>64.744285198</v>
      </c>
      <c r="BC20" s="368">
        <v>65.137638148999997</v>
      </c>
      <c r="BD20" s="368">
        <v>65.114842784000004</v>
      </c>
      <c r="BE20" s="368">
        <v>65.478139456999997</v>
      </c>
      <c r="BF20" s="368">
        <v>65.831474575000001</v>
      </c>
      <c r="BG20" s="368">
        <v>65.781832140999995</v>
      </c>
      <c r="BH20" s="368">
        <v>65.727826082999997</v>
      </c>
      <c r="BI20" s="368">
        <v>66.183354264000002</v>
      </c>
      <c r="BJ20" s="368">
        <v>65.979682815999993</v>
      </c>
      <c r="BK20" s="368">
        <v>65.872399784999999</v>
      </c>
      <c r="BL20" s="368">
        <v>65.876095559000007</v>
      </c>
      <c r="BM20" s="368">
        <v>65.805224960000004</v>
      </c>
      <c r="BN20" s="368">
        <v>66.301917205999999</v>
      </c>
      <c r="BO20" s="368">
        <v>66.533839650000004</v>
      </c>
      <c r="BP20" s="368">
        <v>66.789689749999994</v>
      </c>
      <c r="BQ20" s="368">
        <v>66.810299276999999</v>
      </c>
      <c r="BR20" s="368">
        <v>66.873734396000003</v>
      </c>
      <c r="BS20" s="368">
        <v>66.934950517000004</v>
      </c>
      <c r="BT20" s="368">
        <v>66.937524593999996</v>
      </c>
      <c r="BU20" s="368">
        <v>67.12314001</v>
      </c>
      <c r="BV20" s="368">
        <v>66.795991880000003</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B22" s="246" t="s">
        <v>1019</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368"/>
      <c r="BD22" s="368"/>
      <c r="BE22" s="368"/>
      <c r="BF22" s="368"/>
      <c r="BG22" s="368"/>
      <c r="BH22" s="368"/>
      <c r="BI22" s="368"/>
      <c r="BJ22" s="368"/>
      <c r="BK22" s="368"/>
      <c r="BL22" s="368"/>
      <c r="BM22" s="368"/>
      <c r="BN22" s="368"/>
      <c r="BO22" s="368"/>
      <c r="BP22" s="368"/>
      <c r="BQ22" s="368"/>
      <c r="BR22" s="368"/>
      <c r="BS22" s="368"/>
      <c r="BT22" s="368"/>
      <c r="BU22" s="368"/>
      <c r="BV22" s="368"/>
    </row>
    <row r="23" spans="1:74" ht="11.15" customHeight="1" x14ac:dyDescent="0.25">
      <c r="A23" s="159" t="s">
        <v>282</v>
      </c>
      <c r="B23" s="170" t="s">
        <v>243</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48.076149295</v>
      </c>
      <c r="P23" s="244">
        <v>48.443758942999999</v>
      </c>
      <c r="Q23" s="244">
        <v>46.938717068000003</v>
      </c>
      <c r="R23" s="244">
        <v>47.622604434000003</v>
      </c>
      <c r="S23" s="244">
        <v>46.798166858000002</v>
      </c>
      <c r="T23" s="244">
        <v>47.494658459999997</v>
      </c>
      <c r="U23" s="244">
        <v>48.645146773999997</v>
      </c>
      <c r="V23" s="244">
        <v>48.899873908000004</v>
      </c>
      <c r="W23" s="244">
        <v>47.523012545</v>
      </c>
      <c r="X23" s="244">
        <v>47.888533219000003</v>
      </c>
      <c r="Y23" s="244">
        <v>47.981585031999998</v>
      </c>
      <c r="Z23" s="244">
        <v>47.855862311999999</v>
      </c>
      <c r="AA23" s="244">
        <v>46.175938387999999</v>
      </c>
      <c r="AB23" s="244">
        <v>47.322343863999997</v>
      </c>
      <c r="AC23" s="244">
        <v>43.377461052999998</v>
      </c>
      <c r="AD23" s="244">
        <v>35.100024445000003</v>
      </c>
      <c r="AE23" s="244">
        <v>37.261765975000003</v>
      </c>
      <c r="AF23" s="244">
        <v>40.475577270000002</v>
      </c>
      <c r="AG23" s="244">
        <v>42.293423019999999</v>
      </c>
      <c r="AH23" s="244">
        <v>41.955247219</v>
      </c>
      <c r="AI23" s="244">
        <v>42.774582066000001</v>
      </c>
      <c r="AJ23" s="244">
        <v>42.881282788999997</v>
      </c>
      <c r="AK23" s="244">
        <v>42.905213916999998</v>
      </c>
      <c r="AL23" s="244">
        <v>43.217754077999999</v>
      </c>
      <c r="AM23" s="244">
        <v>41.641991046000001</v>
      </c>
      <c r="AN23" s="244">
        <v>41.754584227999999</v>
      </c>
      <c r="AO23" s="244">
        <v>43.890924364</v>
      </c>
      <c r="AP23" s="244">
        <v>43.113181423999997</v>
      </c>
      <c r="AQ23" s="244">
        <v>43.476679122</v>
      </c>
      <c r="AR23" s="244">
        <v>45.675077264999999</v>
      </c>
      <c r="AS23" s="244">
        <v>45.419170305000002</v>
      </c>
      <c r="AT23" s="244">
        <v>45.793135055</v>
      </c>
      <c r="AU23" s="244">
        <v>46.266815698000002</v>
      </c>
      <c r="AV23" s="244">
        <v>45.781020943999998</v>
      </c>
      <c r="AW23" s="244">
        <v>46.815879979999998</v>
      </c>
      <c r="AX23" s="244">
        <v>47.7942775</v>
      </c>
      <c r="AY23" s="244">
        <v>44.549301272999998</v>
      </c>
      <c r="AZ23" s="244">
        <v>46.879122439</v>
      </c>
      <c r="BA23" s="244">
        <v>45.609792204000001</v>
      </c>
      <c r="BB23" s="244">
        <v>44.848158187000003</v>
      </c>
      <c r="BC23" s="368">
        <v>44.915220679000001</v>
      </c>
      <c r="BD23" s="368">
        <v>45.931585274</v>
      </c>
      <c r="BE23" s="368">
        <v>46.142282924</v>
      </c>
      <c r="BF23" s="368">
        <v>46.473972668999998</v>
      </c>
      <c r="BG23" s="368">
        <v>46.030571359</v>
      </c>
      <c r="BH23" s="368">
        <v>46.340124474</v>
      </c>
      <c r="BI23" s="368">
        <v>46.661798730000001</v>
      </c>
      <c r="BJ23" s="368">
        <v>46.817640181999998</v>
      </c>
      <c r="BK23" s="368">
        <v>45.578785867999997</v>
      </c>
      <c r="BL23" s="368">
        <v>46.770435440999997</v>
      </c>
      <c r="BM23" s="368">
        <v>46.093783866000003</v>
      </c>
      <c r="BN23" s="368">
        <v>45.588478393000003</v>
      </c>
      <c r="BO23" s="368">
        <v>45.373273451999999</v>
      </c>
      <c r="BP23" s="368">
        <v>46.228240550999999</v>
      </c>
      <c r="BQ23" s="368">
        <v>46.407773542000001</v>
      </c>
      <c r="BR23" s="368">
        <v>46.739141056000001</v>
      </c>
      <c r="BS23" s="368">
        <v>46.422458998000003</v>
      </c>
      <c r="BT23" s="368">
        <v>46.607997249999997</v>
      </c>
      <c r="BU23" s="368">
        <v>46.650738771999997</v>
      </c>
      <c r="BV23" s="368">
        <v>47.159890539999999</v>
      </c>
    </row>
    <row r="24" spans="1:74" ht="11.15" customHeight="1" x14ac:dyDescent="0.25">
      <c r="A24" s="159" t="s">
        <v>276</v>
      </c>
      <c r="B24" s="170" t="s">
        <v>244</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19.933385999999999</v>
      </c>
      <c r="AB24" s="244">
        <v>20.132245999999999</v>
      </c>
      <c r="AC24" s="244">
        <v>18.462838000000001</v>
      </c>
      <c r="AD24" s="244">
        <v>14.548503</v>
      </c>
      <c r="AE24" s="244">
        <v>16.078182999999999</v>
      </c>
      <c r="AF24" s="244">
        <v>17.578056</v>
      </c>
      <c r="AG24" s="244">
        <v>18.381069</v>
      </c>
      <c r="AH24" s="244">
        <v>18.557874000000002</v>
      </c>
      <c r="AI24" s="244">
        <v>18.414828</v>
      </c>
      <c r="AJ24" s="244">
        <v>18.613648000000001</v>
      </c>
      <c r="AK24" s="244">
        <v>18.742515999999998</v>
      </c>
      <c r="AL24" s="244">
        <v>18.801689</v>
      </c>
      <c r="AM24" s="244">
        <v>18.595396000000001</v>
      </c>
      <c r="AN24" s="244">
        <v>17.444196999999999</v>
      </c>
      <c r="AO24" s="244">
        <v>19.203827</v>
      </c>
      <c r="AP24" s="244">
        <v>19.45936</v>
      </c>
      <c r="AQ24" s="244">
        <v>20.093637999999999</v>
      </c>
      <c r="AR24" s="244">
        <v>20.537154000000001</v>
      </c>
      <c r="AS24" s="244">
        <v>19.894007999999999</v>
      </c>
      <c r="AT24" s="244">
        <v>20.510579</v>
      </c>
      <c r="AU24" s="244">
        <v>20.223534999999998</v>
      </c>
      <c r="AV24" s="244">
        <v>19.891587999999999</v>
      </c>
      <c r="AW24" s="244">
        <v>20.594615999999998</v>
      </c>
      <c r="AX24" s="244">
        <v>20.764402</v>
      </c>
      <c r="AY24" s="244">
        <v>19.731010000000001</v>
      </c>
      <c r="AZ24" s="244">
        <v>20.435638000000001</v>
      </c>
      <c r="BA24" s="244">
        <v>19.970621323</v>
      </c>
      <c r="BB24" s="244">
        <v>19.873843684000001</v>
      </c>
      <c r="BC24" s="368">
        <v>20.29684</v>
      </c>
      <c r="BD24" s="368">
        <v>20.73441</v>
      </c>
      <c r="BE24" s="368">
        <v>20.754999999999999</v>
      </c>
      <c r="BF24" s="368">
        <v>21.003139999999998</v>
      </c>
      <c r="BG24" s="368">
        <v>20.46604</v>
      </c>
      <c r="BH24" s="368">
        <v>20.860299999999999</v>
      </c>
      <c r="BI24" s="368">
        <v>21.09459</v>
      </c>
      <c r="BJ24" s="368">
        <v>20.876439999999999</v>
      </c>
      <c r="BK24" s="368">
        <v>20.07789</v>
      </c>
      <c r="BL24" s="368">
        <v>20.308029999999999</v>
      </c>
      <c r="BM24" s="368">
        <v>20.465969999999999</v>
      </c>
      <c r="BN24" s="368">
        <v>20.54457</v>
      </c>
      <c r="BO24" s="368">
        <v>20.761970000000002</v>
      </c>
      <c r="BP24" s="368">
        <v>20.986470000000001</v>
      </c>
      <c r="BQ24" s="368">
        <v>20.985279999999999</v>
      </c>
      <c r="BR24" s="368">
        <v>21.219519999999999</v>
      </c>
      <c r="BS24" s="368">
        <v>20.781970000000001</v>
      </c>
      <c r="BT24" s="368">
        <v>21.04278</v>
      </c>
      <c r="BU24" s="368">
        <v>21.101030000000002</v>
      </c>
      <c r="BV24" s="368">
        <v>21.087319999999998</v>
      </c>
    </row>
    <row r="25" spans="1:74" ht="11.15" customHeight="1" x14ac:dyDescent="0.25">
      <c r="A25" s="159" t="s">
        <v>277</v>
      </c>
      <c r="B25" s="170" t="s">
        <v>264</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0.20043524099999999</v>
      </c>
      <c r="AZ25" s="244">
        <v>0.19883060899999999</v>
      </c>
      <c r="BA25" s="244">
        <v>0.261405887</v>
      </c>
      <c r="BB25" s="244">
        <v>0.163287556</v>
      </c>
      <c r="BC25" s="368">
        <v>0.21992467600000001</v>
      </c>
      <c r="BD25" s="368">
        <v>0.20726566699999999</v>
      </c>
      <c r="BE25" s="368">
        <v>0.20026180800000001</v>
      </c>
      <c r="BF25" s="368">
        <v>0.22039361199999999</v>
      </c>
      <c r="BG25" s="368">
        <v>0.18813196800000001</v>
      </c>
      <c r="BH25" s="368">
        <v>0.24989523799999999</v>
      </c>
      <c r="BI25" s="368">
        <v>0.218746576</v>
      </c>
      <c r="BJ25" s="368">
        <v>0.176145829</v>
      </c>
      <c r="BK25" s="368">
        <v>0.20265355700000001</v>
      </c>
      <c r="BL25" s="368">
        <v>0.19909581000000001</v>
      </c>
      <c r="BM25" s="368">
        <v>0.25490388600000002</v>
      </c>
      <c r="BN25" s="368">
        <v>0.17211744100000001</v>
      </c>
      <c r="BO25" s="368">
        <v>0.22103311</v>
      </c>
      <c r="BP25" s="368">
        <v>0.21036197200000001</v>
      </c>
      <c r="BQ25" s="368">
        <v>0.20395924000000001</v>
      </c>
      <c r="BR25" s="368">
        <v>0.22121708400000001</v>
      </c>
      <c r="BS25" s="368">
        <v>0.19368363799999999</v>
      </c>
      <c r="BT25" s="368">
        <v>0.246452164</v>
      </c>
      <c r="BU25" s="368">
        <v>0.219427492</v>
      </c>
      <c r="BV25" s="368">
        <v>0.18272702900000001</v>
      </c>
    </row>
    <row r="26" spans="1:74" ht="11.15" customHeight="1" x14ac:dyDescent="0.25">
      <c r="A26" s="159" t="s">
        <v>278</v>
      </c>
      <c r="B26" s="170" t="s">
        <v>265</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2.6348029999999998</v>
      </c>
      <c r="P26" s="244">
        <v>2.6977530000000001</v>
      </c>
      <c r="Q26" s="244">
        <v>2.5169410000000001</v>
      </c>
      <c r="R26" s="244">
        <v>2.3422670000000001</v>
      </c>
      <c r="S26" s="244">
        <v>2.5472929999999998</v>
      </c>
      <c r="T26" s="244">
        <v>2.6244679999999998</v>
      </c>
      <c r="U26" s="244">
        <v>2.6890610000000001</v>
      </c>
      <c r="V26" s="244">
        <v>2.847248</v>
      </c>
      <c r="W26" s="244">
        <v>2.7249430000000001</v>
      </c>
      <c r="X26" s="244">
        <v>2.6739999999999999</v>
      </c>
      <c r="Y26" s="244">
        <v>2.6416080000000002</v>
      </c>
      <c r="Z26" s="244">
        <v>2.611872</v>
      </c>
      <c r="AA26" s="244">
        <v>2.5146950000000001</v>
      </c>
      <c r="AB26" s="244">
        <v>2.6685400000000001</v>
      </c>
      <c r="AC26" s="244">
        <v>2.3580920000000001</v>
      </c>
      <c r="AD26" s="244">
        <v>1.902633</v>
      </c>
      <c r="AE26" s="244">
        <v>2.0819450000000002</v>
      </c>
      <c r="AF26" s="244">
        <v>2.3124180000000001</v>
      </c>
      <c r="AG26" s="244">
        <v>2.2922220000000002</v>
      </c>
      <c r="AH26" s="244">
        <v>2.308297</v>
      </c>
      <c r="AI26" s="244">
        <v>2.3360569999999998</v>
      </c>
      <c r="AJ26" s="244">
        <v>2.2575409999999998</v>
      </c>
      <c r="AK26" s="244">
        <v>2.428299</v>
      </c>
      <c r="AL26" s="244">
        <v>2.196844</v>
      </c>
      <c r="AM26" s="244">
        <v>2.2412550000000002</v>
      </c>
      <c r="AN26" s="244">
        <v>2.2327129999999999</v>
      </c>
      <c r="AO26" s="244">
        <v>2.3137099999999999</v>
      </c>
      <c r="AP26" s="244">
        <v>2.1216719999999998</v>
      </c>
      <c r="AQ26" s="244">
        <v>2.1704639999999999</v>
      </c>
      <c r="AR26" s="244">
        <v>2.427241</v>
      </c>
      <c r="AS26" s="244">
        <v>2.537706</v>
      </c>
      <c r="AT26" s="244">
        <v>2.513401</v>
      </c>
      <c r="AU26" s="244">
        <v>2.4500489999999999</v>
      </c>
      <c r="AV26" s="244">
        <v>2.342578</v>
      </c>
      <c r="AW26" s="244">
        <v>2.4687730000000001</v>
      </c>
      <c r="AX26" s="244">
        <v>2.4055420000000001</v>
      </c>
      <c r="AY26" s="244">
        <v>2.3292269999999999</v>
      </c>
      <c r="AZ26" s="244">
        <v>2.4136988430000001</v>
      </c>
      <c r="BA26" s="244">
        <v>2.3445342939999998</v>
      </c>
      <c r="BB26" s="244">
        <v>2.3138350490000001</v>
      </c>
      <c r="BC26" s="368">
        <v>2.3840727620000002</v>
      </c>
      <c r="BD26" s="368">
        <v>2.4418176659999999</v>
      </c>
      <c r="BE26" s="368">
        <v>2.484135813</v>
      </c>
      <c r="BF26" s="368">
        <v>2.543591508</v>
      </c>
      <c r="BG26" s="368">
        <v>2.4928774109999998</v>
      </c>
      <c r="BH26" s="368">
        <v>2.4669737239999998</v>
      </c>
      <c r="BI26" s="368">
        <v>2.491573265</v>
      </c>
      <c r="BJ26" s="368">
        <v>2.4941013029999999</v>
      </c>
      <c r="BK26" s="368">
        <v>2.4733309239999999</v>
      </c>
      <c r="BL26" s="368">
        <v>2.5204739260000002</v>
      </c>
      <c r="BM26" s="368">
        <v>2.4113151130000001</v>
      </c>
      <c r="BN26" s="368">
        <v>2.3524438139999999</v>
      </c>
      <c r="BO26" s="368">
        <v>2.4130885059999998</v>
      </c>
      <c r="BP26" s="368">
        <v>2.4740086429999999</v>
      </c>
      <c r="BQ26" s="368">
        <v>2.4950976069999999</v>
      </c>
      <c r="BR26" s="368">
        <v>2.5531825939999999</v>
      </c>
      <c r="BS26" s="368">
        <v>2.5040436879999999</v>
      </c>
      <c r="BT26" s="368">
        <v>2.4775201610000002</v>
      </c>
      <c r="BU26" s="368">
        <v>2.4997181340000001</v>
      </c>
      <c r="BV26" s="368">
        <v>2.5051551500000002</v>
      </c>
    </row>
    <row r="27" spans="1:74" ht="11.15" customHeight="1" x14ac:dyDescent="0.25">
      <c r="A27" s="159" t="s">
        <v>279</v>
      </c>
      <c r="B27" s="170" t="s">
        <v>266</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13.374451613</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11.216193548</v>
      </c>
      <c r="AN27" s="244">
        <v>12.016035713999999</v>
      </c>
      <c r="AO27" s="244">
        <v>12.510548387</v>
      </c>
      <c r="AP27" s="244">
        <v>12.302933333</v>
      </c>
      <c r="AQ27" s="244">
        <v>12.157129032</v>
      </c>
      <c r="AR27" s="244">
        <v>13.406866666999999</v>
      </c>
      <c r="AS27" s="244">
        <v>13.718193548</v>
      </c>
      <c r="AT27" s="244">
        <v>13.604806452</v>
      </c>
      <c r="AU27" s="244">
        <v>14.178800000000001</v>
      </c>
      <c r="AV27" s="244">
        <v>14.109774194</v>
      </c>
      <c r="AW27" s="244">
        <v>13.811999999999999</v>
      </c>
      <c r="AX27" s="244">
        <v>13.716096774</v>
      </c>
      <c r="AY27" s="244">
        <v>12.315258065</v>
      </c>
      <c r="AZ27" s="244">
        <v>13.535713402000001</v>
      </c>
      <c r="BA27" s="244">
        <v>13.25374246</v>
      </c>
      <c r="BB27" s="244">
        <v>13.27910687</v>
      </c>
      <c r="BC27" s="368">
        <v>12.952917639000001</v>
      </c>
      <c r="BD27" s="368">
        <v>13.445570786999999</v>
      </c>
      <c r="BE27" s="368">
        <v>13.526451585</v>
      </c>
      <c r="BF27" s="368">
        <v>13.368902876</v>
      </c>
      <c r="BG27" s="368">
        <v>13.754075425</v>
      </c>
      <c r="BH27" s="368">
        <v>13.539197073</v>
      </c>
      <c r="BI27" s="368">
        <v>13.218486677</v>
      </c>
      <c r="BJ27" s="368">
        <v>13.006631955</v>
      </c>
      <c r="BK27" s="368">
        <v>12.942209683</v>
      </c>
      <c r="BL27" s="368">
        <v>13.428976862000001</v>
      </c>
      <c r="BM27" s="368">
        <v>13.134234943999999</v>
      </c>
      <c r="BN27" s="368">
        <v>13.212638908000001</v>
      </c>
      <c r="BO27" s="368">
        <v>12.896712798999999</v>
      </c>
      <c r="BP27" s="368">
        <v>13.428233711000001</v>
      </c>
      <c r="BQ27" s="368">
        <v>13.545705582</v>
      </c>
      <c r="BR27" s="368">
        <v>13.412223064000001</v>
      </c>
      <c r="BS27" s="368">
        <v>13.789607862</v>
      </c>
      <c r="BT27" s="368">
        <v>13.652891874</v>
      </c>
      <c r="BU27" s="368">
        <v>13.224674845999999</v>
      </c>
      <c r="BV27" s="368">
        <v>13.153220672</v>
      </c>
    </row>
    <row r="28" spans="1:74" ht="11.15" customHeight="1" x14ac:dyDescent="0.25">
      <c r="A28" s="159" t="s">
        <v>280</v>
      </c>
      <c r="B28" s="170" t="s">
        <v>267</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3.3458709676999998</v>
      </c>
      <c r="AW28" s="244">
        <v>3.5219999999999998</v>
      </c>
      <c r="AX28" s="244">
        <v>4.1324193547999997</v>
      </c>
      <c r="AY28" s="244">
        <v>3.8035161290000001</v>
      </c>
      <c r="AZ28" s="244">
        <v>4.0495343830000001</v>
      </c>
      <c r="BA28" s="244">
        <v>3.6518955040000001</v>
      </c>
      <c r="BB28" s="244">
        <v>3.2967268920000001</v>
      </c>
      <c r="BC28" s="368">
        <v>3.0377349429999998</v>
      </c>
      <c r="BD28" s="368">
        <v>3.0593001370000001</v>
      </c>
      <c r="BE28" s="368">
        <v>3.1618963670000002</v>
      </c>
      <c r="BF28" s="368">
        <v>3.2463062429999998</v>
      </c>
      <c r="BG28" s="368">
        <v>3.1507882650000001</v>
      </c>
      <c r="BH28" s="368">
        <v>3.186848672</v>
      </c>
      <c r="BI28" s="368">
        <v>3.4261946710000002</v>
      </c>
      <c r="BJ28" s="368">
        <v>3.9326436500000002</v>
      </c>
      <c r="BK28" s="368">
        <v>3.7486005100000002</v>
      </c>
      <c r="BL28" s="368">
        <v>3.9891641940000002</v>
      </c>
      <c r="BM28" s="368">
        <v>3.6666565850000001</v>
      </c>
      <c r="BN28" s="368">
        <v>3.3126981369999999</v>
      </c>
      <c r="BO28" s="368">
        <v>3.0357266369999998</v>
      </c>
      <c r="BP28" s="368">
        <v>3.0557302590000002</v>
      </c>
      <c r="BQ28" s="368">
        <v>3.1278260059999998</v>
      </c>
      <c r="BR28" s="368">
        <v>3.2186173359999999</v>
      </c>
      <c r="BS28" s="368">
        <v>3.130085808</v>
      </c>
      <c r="BT28" s="368">
        <v>3.1503086300000001</v>
      </c>
      <c r="BU28" s="368">
        <v>3.3839664479999998</v>
      </c>
      <c r="BV28" s="368">
        <v>3.8651985990000002</v>
      </c>
    </row>
    <row r="29" spans="1:74" ht="11.15" customHeight="1" x14ac:dyDescent="0.25">
      <c r="A29" s="159" t="s">
        <v>281</v>
      </c>
      <c r="B29" s="170" t="s">
        <v>268</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5.6200949355000001</v>
      </c>
      <c r="AN29" s="244">
        <v>6.0378198570999997</v>
      </c>
      <c r="AO29" s="244">
        <v>6.0351505805999999</v>
      </c>
      <c r="AP29" s="244">
        <v>5.8131273332999998</v>
      </c>
      <c r="AQ29" s="244">
        <v>5.9176098064999998</v>
      </c>
      <c r="AR29" s="244">
        <v>6.0418713332999996</v>
      </c>
      <c r="AS29" s="244">
        <v>5.9539006452000001</v>
      </c>
      <c r="AT29" s="244">
        <v>5.8432441290000003</v>
      </c>
      <c r="AU29" s="244">
        <v>5.9140786667</v>
      </c>
      <c r="AV29" s="244">
        <v>5.8551127097000002</v>
      </c>
      <c r="AW29" s="244">
        <v>6.2254983333</v>
      </c>
      <c r="AX29" s="244">
        <v>6.614071129</v>
      </c>
      <c r="AY29" s="244">
        <v>6.1698548387000001</v>
      </c>
      <c r="AZ29" s="244">
        <v>6.2457072020000002</v>
      </c>
      <c r="BA29" s="244">
        <v>6.1275927360000004</v>
      </c>
      <c r="BB29" s="244">
        <v>5.9213581360000003</v>
      </c>
      <c r="BC29" s="368">
        <v>6.0237306589999999</v>
      </c>
      <c r="BD29" s="368">
        <v>6.0432210169999996</v>
      </c>
      <c r="BE29" s="368">
        <v>6.0145373510000004</v>
      </c>
      <c r="BF29" s="368">
        <v>6.0916384299999997</v>
      </c>
      <c r="BG29" s="368">
        <v>5.9786582900000003</v>
      </c>
      <c r="BH29" s="368">
        <v>6.036909767</v>
      </c>
      <c r="BI29" s="368">
        <v>6.2122075409999997</v>
      </c>
      <c r="BJ29" s="368">
        <v>6.3316774450000004</v>
      </c>
      <c r="BK29" s="368">
        <v>6.1341011940000003</v>
      </c>
      <c r="BL29" s="368">
        <v>6.3246946489999996</v>
      </c>
      <c r="BM29" s="368">
        <v>6.1607033380000003</v>
      </c>
      <c r="BN29" s="368">
        <v>5.994010093</v>
      </c>
      <c r="BO29" s="368">
        <v>6.0447423999999996</v>
      </c>
      <c r="BP29" s="368">
        <v>6.0734359659999999</v>
      </c>
      <c r="BQ29" s="368">
        <v>6.0499051069999998</v>
      </c>
      <c r="BR29" s="368">
        <v>6.1143809779999998</v>
      </c>
      <c r="BS29" s="368">
        <v>6.0230680019999996</v>
      </c>
      <c r="BT29" s="368">
        <v>6.0380444210000004</v>
      </c>
      <c r="BU29" s="368">
        <v>6.2219218520000004</v>
      </c>
      <c r="BV29" s="368">
        <v>6.3662690900000003</v>
      </c>
    </row>
    <row r="30" spans="1:74" ht="11.15" customHeight="1" x14ac:dyDescent="0.25">
      <c r="A30" s="159" t="s">
        <v>288</v>
      </c>
      <c r="B30" s="170" t="s">
        <v>269</v>
      </c>
      <c r="C30" s="244">
        <v>50.814086727999999</v>
      </c>
      <c r="D30" s="244">
        <v>51.589303493999999</v>
      </c>
      <c r="E30" s="244">
        <v>51.885581801999997</v>
      </c>
      <c r="F30" s="244">
        <v>52.053352341</v>
      </c>
      <c r="G30" s="244">
        <v>52.679205240999998</v>
      </c>
      <c r="H30" s="244">
        <v>53.065205329000001</v>
      </c>
      <c r="I30" s="244">
        <v>52.820789228000002</v>
      </c>
      <c r="J30" s="244">
        <v>52.529928333000001</v>
      </c>
      <c r="K30" s="244">
        <v>52.907892799000003</v>
      </c>
      <c r="L30" s="244">
        <v>52.040809789000001</v>
      </c>
      <c r="M30" s="244">
        <v>52.481686187999998</v>
      </c>
      <c r="N30" s="244">
        <v>53.166855525999999</v>
      </c>
      <c r="O30" s="244">
        <v>51.491308412000002</v>
      </c>
      <c r="P30" s="244">
        <v>52.167686240999998</v>
      </c>
      <c r="Q30" s="244">
        <v>52.514260743999998</v>
      </c>
      <c r="R30" s="244">
        <v>52.753885128</v>
      </c>
      <c r="S30" s="244">
        <v>53.378880461999998</v>
      </c>
      <c r="T30" s="244">
        <v>53.664403530000001</v>
      </c>
      <c r="U30" s="244">
        <v>53.619336189000002</v>
      </c>
      <c r="V30" s="244">
        <v>53.308631728999998</v>
      </c>
      <c r="W30" s="244">
        <v>53.456441347000002</v>
      </c>
      <c r="X30" s="244">
        <v>52.626500317000001</v>
      </c>
      <c r="Y30" s="244">
        <v>53.329074626999997</v>
      </c>
      <c r="Z30" s="244">
        <v>53.871142524</v>
      </c>
      <c r="AA30" s="244">
        <v>49.359459827000002</v>
      </c>
      <c r="AB30" s="244">
        <v>50.415953430999998</v>
      </c>
      <c r="AC30" s="244">
        <v>48.908180326999997</v>
      </c>
      <c r="AD30" s="244">
        <v>46.862559112</v>
      </c>
      <c r="AE30" s="244">
        <v>48.722329416999997</v>
      </c>
      <c r="AF30" s="244">
        <v>50.176197932999997</v>
      </c>
      <c r="AG30" s="244">
        <v>49.907548806000001</v>
      </c>
      <c r="AH30" s="244">
        <v>49.424721288999997</v>
      </c>
      <c r="AI30" s="244">
        <v>50.476884781999999</v>
      </c>
      <c r="AJ30" s="244">
        <v>49.733679584999997</v>
      </c>
      <c r="AK30" s="244">
        <v>51.311641131999998</v>
      </c>
      <c r="AL30" s="244">
        <v>51.614187694000002</v>
      </c>
      <c r="AM30" s="244">
        <v>51.107017861000003</v>
      </c>
      <c r="AN30" s="244">
        <v>52.364451555999999</v>
      </c>
      <c r="AO30" s="244">
        <v>52.059102805000002</v>
      </c>
      <c r="AP30" s="244">
        <v>52.140983599999998</v>
      </c>
      <c r="AQ30" s="244">
        <v>51.854932235</v>
      </c>
      <c r="AR30" s="244">
        <v>52.776035254999996</v>
      </c>
      <c r="AS30" s="244">
        <v>52.573576002000003</v>
      </c>
      <c r="AT30" s="244">
        <v>52.052603052999999</v>
      </c>
      <c r="AU30" s="244">
        <v>53.132551958000001</v>
      </c>
      <c r="AV30" s="244">
        <v>52.752946672999997</v>
      </c>
      <c r="AW30" s="244">
        <v>53.633687053999999</v>
      </c>
      <c r="AX30" s="244">
        <v>54.673731826000001</v>
      </c>
      <c r="AY30" s="244">
        <v>52.861400345</v>
      </c>
      <c r="AZ30" s="244">
        <v>53.904554281000003</v>
      </c>
      <c r="BA30" s="244">
        <v>52.577394812000001</v>
      </c>
      <c r="BB30" s="244">
        <v>52.522062572999999</v>
      </c>
      <c r="BC30" s="368">
        <v>53.355774478000001</v>
      </c>
      <c r="BD30" s="368">
        <v>54.240344460000003</v>
      </c>
      <c r="BE30" s="368">
        <v>53.921484092999997</v>
      </c>
      <c r="BF30" s="368">
        <v>53.545194979000001</v>
      </c>
      <c r="BG30" s="368">
        <v>54.438209389999997</v>
      </c>
      <c r="BH30" s="368">
        <v>53.423690362999999</v>
      </c>
      <c r="BI30" s="368">
        <v>54.302409474999997</v>
      </c>
      <c r="BJ30" s="368">
        <v>55.102872748999999</v>
      </c>
      <c r="BK30" s="368">
        <v>54.785119534000003</v>
      </c>
      <c r="BL30" s="368">
        <v>56.030269331</v>
      </c>
      <c r="BM30" s="368">
        <v>55.288937083999997</v>
      </c>
      <c r="BN30" s="368">
        <v>55.195217898999999</v>
      </c>
      <c r="BO30" s="368">
        <v>55.505051238</v>
      </c>
      <c r="BP30" s="368">
        <v>56.046850133</v>
      </c>
      <c r="BQ30" s="368">
        <v>55.316206119999997</v>
      </c>
      <c r="BR30" s="368">
        <v>54.822486591000001</v>
      </c>
      <c r="BS30" s="368">
        <v>55.490360142999997</v>
      </c>
      <c r="BT30" s="368">
        <v>53.948428808999999</v>
      </c>
      <c r="BU30" s="368">
        <v>54.881919238000002</v>
      </c>
      <c r="BV30" s="368">
        <v>55.774558962</v>
      </c>
    </row>
    <row r="31" spans="1:74" ht="11.15" customHeight="1" x14ac:dyDescent="0.25">
      <c r="A31" s="159" t="s">
        <v>283</v>
      </c>
      <c r="B31" s="170" t="s">
        <v>916</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4.4288680930000002</v>
      </c>
      <c r="AZ31" s="244">
        <v>4.6383618350000004</v>
      </c>
      <c r="BA31" s="244">
        <v>4.2695673589999998</v>
      </c>
      <c r="BB31" s="244">
        <v>4.1700655080000004</v>
      </c>
      <c r="BC31" s="368">
        <v>4.2768689049999997</v>
      </c>
      <c r="BD31" s="368">
        <v>4.4573396719999998</v>
      </c>
      <c r="BE31" s="368">
        <v>4.6226078990000001</v>
      </c>
      <c r="BF31" s="368">
        <v>4.7214827220000002</v>
      </c>
      <c r="BG31" s="368">
        <v>4.6579608989999999</v>
      </c>
      <c r="BH31" s="368">
        <v>4.502492052</v>
      </c>
      <c r="BI31" s="368">
        <v>4.6247800019999996</v>
      </c>
      <c r="BJ31" s="368">
        <v>4.6880366799999997</v>
      </c>
      <c r="BK31" s="368">
        <v>4.1611242529999997</v>
      </c>
      <c r="BL31" s="368">
        <v>4.4075178270000004</v>
      </c>
      <c r="BM31" s="368">
        <v>4.2987428520000002</v>
      </c>
      <c r="BN31" s="368">
        <v>4.2828373849999997</v>
      </c>
      <c r="BO31" s="368">
        <v>4.4132334369999997</v>
      </c>
      <c r="BP31" s="368">
        <v>4.6196770169999999</v>
      </c>
      <c r="BQ31" s="368">
        <v>4.6941085429999996</v>
      </c>
      <c r="BR31" s="368">
        <v>4.8142836930000001</v>
      </c>
      <c r="BS31" s="368">
        <v>4.7337832369999999</v>
      </c>
      <c r="BT31" s="368">
        <v>4.6329681559999996</v>
      </c>
      <c r="BU31" s="368">
        <v>4.682041441</v>
      </c>
      <c r="BV31" s="368">
        <v>4.6853432130000003</v>
      </c>
    </row>
    <row r="32" spans="1:74" ht="11.15" customHeight="1" x14ac:dyDescent="0.25">
      <c r="A32" s="159" t="s">
        <v>284</v>
      </c>
      <c r="B32" s="170" t="s">
        <v>266</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0.74606967899999999</v>
      </c>
      <c r="AZ32" s="244">
        <v>0.74195408200000001</v>
      </c>
      <c r="BA32" s="244">
        <v>0.75643695799999999</v>
      </c>
      <c r="BB32" s="244">
        <v>0.73928962200000004</v>
      </c>
      <c r="BC32" s="368">
        <v>0.74814000800000002</v>
      </c>
      <c r="BD32" s="368">
        <v>0.76185212000000002</v>
      </c>
      <c r="BE32" s="368">
        <v>0.75402590700000005</v>
      </c>
      <c r="BF32" s="368">
        <v>0.75340354099999995</v>
      </c>
      <c r="BG32" s="368">
        <v>0.75777197699999999</v>
      </c>
      <c r="BH32" s="368">
        <v>0.77796604199999997</v>
      </c>
      <c r="BI32" s="368">
        <v>0.76458906500000001</v>
      </c>
      <c r="BJ32" s="368">
        <v>0.74973949200000001</v>
      </c>
      <c r="BK32" s="368">
        <v>0.73207993999999998</v>
      </c>
      <c r="BL32" s="368">
        <v>0.75054921200000002</v>
      </c>
      <c r="BM32" s="368">
        <v>0.762688806</v>
      </c>
      <c r="BN32" s="368">
        <v>0.75495648699999995</v>
      </c>
      <c r="BO32" s="368">
        <v>0.769844215</v>
      </c>
      <c r="BP32" s="368">
        <v>0.77666201999999995</v>
      </c>
      <c r="BQ32" s="368">
        <v>0.766467169</v>
      </c>
      <c r="BR32" s="368">
        <v>0.76952463800000004</v>
      </c>
      <c r="BS32" s="368">
        <v>0.77712886000000003</v>
      </c>
      <c r="BT32" s="368">
        <v>0.78909528799999995</v>
      </c>
      <c r="BU32" s="368">
        <v>0.780155084</v>
      </c>
      <c r="BV32" s="368">
        <v>0.75517424600000005</v>
      </c>
    </row>
    <row r="33" spans="1:74" ht="11.15" customHeight="1" x14ac:dyDescent="0.25">
      <c r="A33" s="159" t="s">
        <v>285</v>
      </c>
      <c r="B33" s="170" t="s">
        <v>271</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15.43790766</v>
      </c>
      <c r="AZ33" s="244">
        <v>15.632719160000001</v>
      </c>
      <c r="BA33" s="244">
        <v>14.97263055</v>
      </c>
      <c r="BB33" s="244">
        <v>15.27385153</v>
      </c>
      <c r="BC33" s="368">
        <v>15.46564182</v>
      </c>
      <c r="BD33" s="368">
        <v>15.633002080000001</v>
      </c>
      <c r="BE33" s="368">
        <v>15.578162259999999</v>
      </c>
      <c r="BF33" s="368">
        <v>15.1191034</v>
      </c>
      <c r="BG33" s="368">
        <v>15.98760004</v>
      </c>
      <c r="BH33" s="368">
        <v>15.06509819</v>
      </c>
      <c r="BI33" s="368">
        <v>16.05370886</v>
      </c>
      <c r="BJ33" s="368">
        <v>16.534888410000001</v>
      </c>
      <c r="BK33" s="368">
        <v>16.30310283</v>
      </c>
      <c r="BL33" s="368">
        <v>16.67221816</v>
      </c>
      <c r="BM33" s="368">
        <v>16.466629959999999</v>
      </c>
      <c r="BN33" s="368">
        <v>16.69464464</v>
      </c>
      <c r="BO33" s="368">
        <v>16.350331910000001</v>
      </c>
      <c r="BP33" s="368">
        <v>16.060057279999999</v>
      </c>
      <c r="BQ33" s="368">
        <v>15.88952845</v>
      </c>
      <c r="BR33" s="368">
        <v>15.29246025</v>
      </c>
      <c r="BS33" s="368">
        <v>16.025828610000001</v>
      </c>
      <c r="BT33" s="368">
        <v>14.962200960000001</v>
      </c>
      <c r="BU33" s="368">
        <v>15.81979817</v>
      </c>
      <c r="BV33" s="368">
        <v>16.169471619999999</v>
      </c>
    </row>
    <row r="34" spans="1:74" ht="11.15" customHeight="1" x14ac:dyDescent="0.25">
      <c r="A34" s="159" t="s">
        <v>286</v>
      </c>
      <c r="B34" s="170" t="s">
        <v>272</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13.901579967</v>
      </c>
      <c r="AY34" s="244">
        <v>13.567476619000001</v>
      </c>
      <c r="AZ34" s="244">
        <v>14.019181570000001</v>
      </c>
      <c r="BA34" s="244">
        <v>13.922159891</v>
      </c>
      <c r="BB34" s="244">
        <v>13.840660473</v>
      </c>
      <c r="BC34" s="368">
        <v>13.983562844</v>
      </c>
      <c r="BD34" s="368">
        <v>13.868705399</v>
      </c>
      <c r="BE34" s="368">
        <v>13.586451552</v>
      </c>
      <c r="BF34" s="368">
        <v>13.467087179</v>
      </c>
      <c r="BG34" s="368">
        <v>13.520344354000001</v>
      </c>
      <c r="BH34" s="368">
        <v>13.730387576</v>
      </c>
      <c r="BI34" s="368">
        <v>13.984974203</v>
      </c>
      <c r="BJ34" s="368">
        <v>14.092509377000001</v>
      </c>
      <c r="BK34" s="368">
        <v>14.299917106000001</v>
      </c>
      <c r="BL34" s="368">
        <v>14.706965937</v>
      </c>
      <c r="BM34" s="368">
        <v>14.729139159000001</v>
      </c>
      <c r="BN34" s="368">
        <v>14.51564814</v>
      </c>
      <c r="BO34" s="368">
        <v>14.636110502999999</v>
      </c>
      <c r="BP34" s="368">
        <v>14.482967059</v>
      </c>
      <c r="BQ34" s="368">
        <v>14.044067276</v>
      </c>
      <c r="BR34" s="368">
        <v>13.895354599999999</v>
      </c>
      <c r="BS34" s="368">
        <v>13.946954602</v>
      </c>
      <c r="BT34" s="368">
        <v>14.015024929000001</v>
      </c>
      <c r="BU34" s="368">
        <v>14.319445185999999</v>
      </c>
      <c r="BV34" s="368">
        <v>14.445004428000001</v>
      </c>
    </row>
    <row r="35" spans="1:74" ht="11.15" customHeight="1" x14ac:dyDescent="0.25">
      <c r="A35" s="159" t="s">
        <v>287</v>
      </c>
      <c r="B35" s="170" t="s">
        <v>273</v>
      </c>
      <c r="C35" s="244">
        <v>18.936687715000001</v>
      </c>
      <c r="D35" s="244">
        <v>19.177046495999999</v>
      </c>
      <c r="E35" s="244">
        <v>19.204760329999999</v>
      </c>
      <c r="F35" s="244">
        <v>19.361076520000001</v>
      </c>
      <c r="G35" s="244">
        <v>19.808198094000002</v>
      </c>
      <c r="H35" s="244">
        <v>20.394136150000001</v>
      </c>
      <c r="I35" s="244">
        <v>20.235190627000001</v>
      </c>
      <c r="J35" s="244">
        <v>20.346174653999999</v>
      </c>
      <c r="K35" s="244">
        <v>20.17155962</v>
      </c>
      <c r="L35" s="244">
        <v>19.963137938999999</v>
      </c>
      <c r="M35" s="244">
        <v>19.485051850000001</v>
      </c>
      <c r="N35" s="244">
        <v>19.554711226999999</v>
      </c>
      <c r="O35" s="244">
        <v>18.837942011999999</v>
      </c>
      <c r="P35" s="244">
        <v>19.085727061</v>
      </c>
      <c r="Q35" s="244">
        <v>19.136038534000001</v>
      </c>
      <c r="R35" s="244">
        <v>19.294811498000001</v>
      </c>
      <c r="S35" s="244">
        <v>19.741586358999999</v>
      </c>
      <c r="T35" s="244">
        <v>20.324804499999999</v>
      </c>
      <c r="U35" s="244">
        <v>20.165722039999999</v>
      </c>
      <c r="V35" s="244">
        <v>20.282041188000001</v>
      </c>
      <c r="W35" s="244">
        <v>20.117189109000002</v>
      </c>
      <c r="X35" s="244">
        <v>19.916474534999999</v>
      </c>
      <c r="Y35" s="244">
        <v>19.440931719000002</v>
      </c>
      <c r="Z35" s="244">
        <v>19.506029569999999</v>
      </c>
      <c r="AA35" s="244">
        <v>17.131976075000001</v>
      </c>
      <c r="AB35" s="244">
        <v>17.416499715</v>
      </c>
      <c r="AC35" s="244">
        <v>17.126950956000002</v>
      </c>
      <c r="AD35" s="244">
        <v>16.631782044000001</v>
      </c>
      <c r="AE35" s="244">
        <v>17.159361476000001</v>
      </c>
      <c r="AF35" s="244">
        <v>17.997831347999998</v>
      </c>
      <c r="AG35" s="244">
        <v>17.908202063000001</v>
      </c>
      <c r="AH35" s="244">
        <v>18.044584485000001</v>
      </c>
      <c r="AI35" s="244">
        <v>18.028916281000001</v>
      </c>
      <c r="AJ35" s="244">
        <v>17.727894303999999</v>
      </c>
      <c r="AK35" s="244">
        <v>17.694761845999999</v>
      </c>
      <c r="AL35" s="244">
        <v>17.954709813000001</v>
      </c>
      <c r="AM35" s="244">
        <v>17.613558219000002</v>
      </c>
      <c r="AN35" s="244">
        <v>17.834871087</v>
      </c>
      <c r="AO35" s="244">
        <v>17.743572110999999</v>
      </c>
      <c r="AP35" s="244">
        <v>17.834523168</v>
      </c>
      <c r="AQ35" s="244">
        <v>18.227107524000001</v>
      </c>
      <c r="AR35" s="244">
        <v>18.897224584</v>
      </c>
      <c r="AS35" s="244">
        <v>18.771480761999999</v>
      </c>
      <c r="AT35" s="244">
        <v>18.959557642</v>
      </c>
      <c r="AU35" s="244">
        <v>19.032391537999999</v>
      </c>
      <c r="AV35" s="244">
        <v>19.031203731000002</v>
      </c>
      <c r="AW35" s="244">
        <v>18.899477078</v>
      </c>
      <c r="AX35" s="244">
        <v>18.957565057</v>
      </c>
      <c r="AY35" s="244">
        <v>18.681078293999999</v>
      </c>
      <c r="AZ35" s="244">
        <v>18.872337634000001</v>
      </c>
      <c r="BA35" s="244">
        <v>18.656600053999998</v>
      </c>
      <c r="BB35" s="244">
        <v>18.49819544</v>
      </c>
      <c r="BC35" s="368">
        <v>18.881560901</v>
      </c>
      <c r="BD35" s="368">
        <v>19.519445188999999</v>
      </c>
      <c r="BE35" s="368">
        <v>19.380236475</v>
      </c>
      <c r="BF35" s="368">
        <v>19.484118136999999</v>
      </c>
      <c r="BG35" s="368">
        <v>19.514532119999998</v>
      </c>
      <c r="BH35" s="368">
        <v>19.347746503</v>
      </c>
      <c r="BI35" s="368">
        <v>18.874357345</v>
      </c>
      <c r="BJ35" s="368">
        <v>19.03769879</v>
      </c>
      <c r="BK35" s="368">
        <v>19.288895405000002</v>
      </c>
      <c r="BL35" s="368">
        <v>19.493018195000001</v>
      </c>
      <c r="BM35" s="368">
        <v>19.031736306999999</v>
      </c>
      <c r="BN35" s="368">
        <v>18.947131247000002</v>
      </c>
      <c r="BO35" s="368">
        <v>19.335531173</v>
      </c>
      <c r="BP35" s="368">
        <v>20.107486757</v>
      </c>
      <c r="BQ35" s="368">
        <v>19.922034682</v>
      </c>
      <c r="BR35" s="368">
        <v>20.050863410000002</v>
      </c>
      <c r="BS35" s="368">
        <v>20.006664833999999</v>
      </c>
      <c r="BT35" s="368">
        <v>19.549139476000001</v>
      </c>
      <c r="BU35" s="368">
        <v>19.280479357000001</v>
      </c>
      <c r="BV35" s="368">
        <v>19.719565455000001</v>
      </c>
    </row>
    <row r="36" spans="1:74" ht="11.15" customHeight="1" x14ac:dyDescent="0.25">
      <c r="A36" s="159" t="s">
        <v>289</v>
      </c>
      <c r="B36" s="170" t="s">
        <v>220</v>
      </c>
      <c r="C36" s="244">
        <v>98.205469195999996</v>
      </c>
      <c r="D36" s="244">
        <v>99.823472710000004</v>
      </c>
      <c r="E36" s="244">
        <v>100.01290217</v>
      </c>
      <c r="F36" s="244">
        <v>99.025416180999997</v>
      </c>
      <c r="G36" s="244">
        <v>99.737624775</v>
      </c>
      <c r="H36" s="244">
        <v>100.74689944000001</v>
      </c>
      <c r="I36" s="244">
        <v>101.16373568</v>
      </c>
      <c r="J36" s="244">
        <v>101.5232592</v>
      </c>
      <c r="K36" s="244">
        <v>100.23646591000001</v>
      </c>
      <c r="L36" s="244">
        <v>100.18607218</v>
      </c>
      <c r="M36" s="244">
        <v>100.54543434999999</v>
      </c>
      <c r="N36" s="244">
        <v>100.27245313</v>
      </c>
      <c r="O36" s="244">
        <v>99.567457707000003</v>
      </c>
      <c r="P36" s="244">
        <v>100.61144518</v>
      </c>
      <c r="Q36" s="244">
        <v>99.452977812</v>
      </c>
      <c r="R36" s="244">
        <v>100.37648956</v>
      </c>
      <c r="S36" s="244">
        <v>100.17704732</v>
      </c>
      <c r="T36" s="244">
        <v>101.15906199</v>
      </c>
      <c r="U36" s="244">
        <v>102.26448296</v>
      </c>
      <c r="V36" s="244">
        <v>102.20850564</v>
      </c>
      <c r="W36" s="244">
        <v>100.97945389</v>
      </c>
      <c r="X36" s="244">
        <v>100.51503354</v>
      </c>
      <c r="Y36" s="244">
        <v>101.31065966</v>
      </c>
      <c r="Z36" s="244">
        <v>101.72700484000001</v>
      </c>
      <c r="AA36" s="244">
        <v>95.535398215000001</v>
      </c>
      <c r="AB36" s="244">
        <v>97.738297294000006</v>
      </c>
      <c r="AC36" s="244">
        <v>92.285641381000005</v>
      </c>
      <c r="AD36" s="244">
        <v>81.962583557000002</v>
      </c>
      <c r="AE36" s="244">
        <v>85.984095392</v>
      </c>
      <c r="AF36" s="244">
        <v>90.651775203</v>
      </c>
      <c r="AG36" s="244">
        <v>92.200971826</v>
      </c>
      <c r="AH36" s="244">
        <v>91.379968508000005</v>
      </c>
      <c r="AI36" s="244">
        <v>93.251466848000007</v>
      </c>
      <c r="AJ36" s="244">
        <v>92.614962374000001</v>
      </c>
      <c r="AK36" s="244">
        <v>94.216855047999999</v>
      </c>
      <c r="AL36" s="244">
        <v>94.831941771999993</v>
      </c>
      <c r="AM36" s="244">
        <v>92.749008907000004</v>
      </c>
      <c r="AN36" s="244">
        <v>94.119035784000005</v>
      </c>
      <c r="AO36" s="244">
        <v>95.950027168999995</v>
      </c>
      <c r="AP36" s="244">
        <v>95.254165024000002</v>
      </c>
      <c r="AQ36" s="244">
        <v>95.331611357</v>
      </c>
      <c r="AR36" s="244">
        <v>98.451112519999995</v>
      </c>
      <c r="AS36" s="244">
        <v>97.992746307000004</v>
      </c>
      <c r="AT36" s="244">
        <v>97.845738108000006</v>
      </c>
      <c r="AU36" s="244">
        <v>99.399367655999995</v>
      </c>
      <c r="AV36" s="244">
        <v>98.533967617000002</v>
      </c>
      <c r="AW36" s="244">
        <v>100.44956703</v>
      </c>
      <c r="AX36" s="244">
        <v>102.46800933</v>
      </c>
      <c r="AY36" s="244">
        <v>97.410701618000004</v>
      </c>
      <c r="AZ36" s="244">
        <v>100.78367672</v>
      </c>
      <c r="BA36" s="244">
        <v>98.187187015999996</v>
      </c>
      <c r="BB36" s="244">
        <v>97.370220759999995</v>
      </c>
      <c r="BC36" s="368">
        <v>98.270995157000002</v>
      </c>
      <c r="BD36" s="368">
        <v>100.17192973</v>
      </c>
      <c r="BE36" s="368">
        <v>100.06376702</v>
      </c>
      <c r="BF36" s="368">
        <v>100.01916765</v>
      </c>
      <c r="BG36" s="368">
        <v>100.46878074999999</v>
      </c>
      <c r="BH36" s="368">
        <v>99.763814836999998</v>
      </c>
      <c r="BI36" s="368">
        <v>100.96420821</v>
      </c>
      <c r="BJ36" s="368">
        <v>101.92051293</v>
      </c>
      <c r="BK36" s="368">
        <v>100.36390539999999</v>
      </c>
      <c r="BL36" s="368">
        <v>102.80070477</v>
      </c>
      <c r="BM36" s="368">
        <v>101.38272095000001</v>
      </c>
      <c r="BN36" s="368">
        <v>100.78369628999999</v>
      </c>
      <c r="BO36" s="368">
        <v>100.87832469</v>
      </c>
      <c r="BP36" s="368">
        <v>102.27509068000001</v>
      </c>
      <c r="BQ36" s="368">
        <v>101.72397966</v>
      </c>
      <c r="BR36" s="368">
        <v>101.56162765000001</v>
      </c>
      <c r="BS36" s="368">
        <v>101.91281914</v>
      </c>
      <c r="BT36" s="368">
        <v>100.55642606000001</v>
      </c>
      <c r="BU36" s="368">
        <v>101.53265801000001</v>
      </c>
      <c r="BV36" s="368">
        <v>102.9344495</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368"/>
      <c r="BD37" s="368"/>
      <c r="BE37" s="368"/>
      <c r="BF37" s="368"/>
      <c r="BG37" s="368"/>
      <c r="BH37" s="368"/>
      <c r="BI37" s="368"/>
      <c r="BJ37" s="368"/>
      <c r="BK37" s="368"/>
      <c r="BL37" s="368"/>
      <c r="BM37" s="368"/>
      <c r="BN37" s="368"/>
      <c r="BO37" s="368"/>
      <c r="BP37" s="368"/>
      <c r="BQ37" s="368"/>
      <c r="BR37" s="368"/>
      <c r="BS37" s="368"/>
      <c r="BT37" s="368"/>
      <c r="BU37" s="368"/>
      <c r="BV37" s="368"/>
    </row>
    <row r="38" spans="1:74" ht="11.15" customHeight="1" x14ac:dyDescent="0.25">
      <c r="B38" s="246" t="s">
        <v>979</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368"/>
      <c r="BD38" s="368"/>
      <c r="BE38" s="368"/>
      <c r="BF38" s="368"/>
      <c r="BG38" s="368"/>
      <c r="BH38" s="368"/>
      <c r="BI38" s="368"/>
      <c r="BJ38" s="368"/>
      <c r="BK38" s="368"/>
      <c r="BL38" s="368"/>
      <c r="BM38" s="368"/>
      <c r="BN38" s="368"/>
      <c r="BO38" s="368"/>
      <c r="BP38" s="368"/>
      <c r="BQ38" s="368"/>
      <c r="BR38" s="368"/>
      <c r="BS38" s="368"/>
      <c r="BT38" s="368"/>
      <c r="BU38" s="368"/>
      <c r="BV38" s="368"/>
    </row>
    <row r="39" spans="1:74" ht="11.15" customHeight="1" x14ac:dyDescent="0.25">
      <c r="A39" s="159" t="s">
        <v>305</v>
      </c>
      <c r="B39" s="170" t="s">
        <v>563</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-0.58108270967999998</v>
      </c>
      <c r="AB39" s="244">
        <v>0.59243124138000003</v>
      </c>
      <c r="AC39" s="244">
        <v>-1.4196558065</v>
      </c>
      <c r="AD39" s="244">
        <v>-2.6578777332999999</v>
      </c>
      <c r="AE39" s="244">
        <v>-1.2625525484</v>
      </c>
      <c r="AF39" s="244">
        <v>-1.1053888999999999</v>
      </c>
      <c r="AG39" s="244">
        <v>0.11606909677</v>
      </c>
      <c r="AH39" s="244">
        <v>0.80709600000000004</v>
      </c>
      <c r="AI39" s="244">
        <v>0.65802563332999997</v>
      </c>
      <c r="AJ39" s="244">
        <v>1.3058708387</v>
      </c>
      <c r="AK39" s="244">
        <v>-6.4125199999999993E-2</v>
      </c>
      <c r="AL39" s="244">
        <v>1.4637193226</v>
      </c>
      <c r="AM39" s="244">
        <v>0.42857132258000002</v>
      </c>
      <c r="AN39" s="244">
        <v>1.2722857142999999</v>
      </c>
      <c r="AO39" s="244">
        <v>-0.22509025805999999</v>
      </c>
      <c r="AP39" s="244">
        <v>0.55736949999999996</v>
      </c>
      <c r="AQ39" s="244">
        <v>4.8531838709999997E-2</v>
      </c>
      <c r="AR39" s="244">
        <v>0.94912426667000005</v>
      </c>
      <c r="AS39" s="244">
        <v>8.4307290322999995E-2</v>
      </c>
      <c r="AT39" s="244">
        <v>0.89133761290000002</v>
      </c>
      <c r="AU39" s="244">
        <v>0.13608033333</v>
      </c>
      <c r="AV39" s="244">
        <v>1.5127645161E-2</v>
      </c>
      <c r="AW39" s="244">
        <v>0.92844423333000003</v>
      </c>
      <c r="AX39" s="244">
        <v>1.3755562581</v>
      </c>
      <c r="AY39" s="244">
        <v>0.29698587097000001</v>
      </c>
      <c r="AZ39" s="244">
        <v>1.2136417500000001</v>
      </c>
      <c r="BA39" s="244">
        <v>0.99455409890000002</v>
      </c>
      <c r="BB39" s="244">
        <v>0.64483051561000004</v>
      </c>
      <c r="BC39" s="368">
        <v>-2.405663014E-2</v>
      </c>
      <c r="BD39" s="368">
        <v>0.54330000000000001</v>
      </c>
      <c r="BE39" s="368">
        <v>0.33209677419</v>
      </c>
      <c r="BF39" s="368">
        <v>0.99122580645000002</v>
      </c>
      <c r="BG39" s="368">
        <v>0.87606666666999999</v>
      </c>
      <c r="BH39" s="368">
        <v>1.0466774193999999</v>
      </c>
      <c r="BI39" s="368">
        <v>8.5366666667000005E-2</v>
      </c>
      <c r="BJ39" s="368">
        <v>0.93322580644999997</v>
      </c>
      <c r="BK39" s="368">
        <v>-0.26245161290000002</v>
      </c>
      <c r="BL39" s="368">
        <v>-0.27024999999999999</v>
      </c>
      <c r="BM39" s="368">
        <v>0.19600000000000001</v>
      </c>
      <c r="BN39" s="368">
        <v>-0.36849999999999999</v>
      </c>
      <c r="BO39" s="368">
        <v>-0.44461290323000002</v>
      </c>
      <c r="BP39" s="368">
        <v>-0.17093333332999999</v>
      </c>
      <c r="BQ39" s="368">
        <v>-0.22419354839</v>
      </c>
      <c r="BR39" s="368">
        <v>8.2580645160999999E-2</v>
      </c>
      <c r="BS39" s="368">
        <v>-5.8700000000000002E-2</v>
      </c>
      <c r="BT39" s="368">
        <v>0.15167741935000001</v>
      </c>
      <c r="BU39" s="368">
        <v>0.28603333332999997</v>
      </c>
      <c r="BV39" s="368">
        <v>0.85370967742000003</v>
      </c>
    </row>
    <row r="40" spans="1:74" ht="11.15" customHeight="1" x14ac:dyDescent="0.25">
      <c r="A40" s="159" t="s">
        <v>306</v>
      </c>
      <c r="B40" s="170" t="s">
        <v>564</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-0.41103225805999999</v>
      </c>
      <c r="AN40" s="244">
        <v>1.1187499999999999</v>
      </c>
      <c r="AO40" s="244">
        <v>1.9160645161000001</v>
      </c>
      <c r="AP40" s="244">
        <v>-0.2034</v>
      </c>
      <c r="AQ40" s="244">
        <v>-0.41961290323</v>
      </c>
      <c r="AR40" s="244">
        <v>1.1083000000000001</v>
      </c>
      <c r="AS40" s="244">
        <v>0.82038709676999999</v>
      </c>
      <c r="AT40" s="244">
        <v>9.1677419354999998E-2</v>
      </c>
      <c r="AU40" s="244">
        <v>1.9926333332999999</v>
      </c>
      <c r="AV40" s="244">
        <v>9.7516129032000007E-2</v>
      </c>
      <c r="AW40" s="244">
        <v>8.3733333332999996E-2</v>
      </c>
      <c r="AX40" s="244">
        <v>1.8683225805999999</v>
      </c>
      <c r="AY40" s="244">
        <v>-0.38190322581000002</v>
      </c>
      <c r="AZ40" s="244">
        <v>0.15807587525</v>
      </c>
      <c r="BA40" s="244">
        <v>-0.70022866411999996</v>
      </c>
      <c r="BB40" s="244">
        <v>-0.62458199689000005</v>
      </c>
      <c r="BC40" s="368">
        <v>-0.37891261470999998</v>
      </c>
      <c r="BD40" s="368">
        <v>-2.8857709704000001E-3</v>
      </c>
      <c r="BE40" s="368">
        <v>-0.13956776625</v>
      </c>
      <c r="BF40" s="368">
        <v>-0.50582311778</v>
      </c>
      <c r="BG40" s="368">
        <v>-0.31471867058000003</v>
      </c>
      <c r="BH40" s="368">
        <v>-0.63556878050999999</v>
      </c>
      <c r="BI40" s="368">
        <v>-0.10403266708</v>
      </c>
      <c r="BJ40" s="368">
        <v>-2.2124940813999999E-2</v>
      </c>
      <c r="BK40" s="368">
        <v>-0.14816114047000001</v>
      </c>
      <c r="BL40" s="368">
        <v>0.66135269561999999</v>
      </c>
      <c r="BM40" s="368">
        <v>8.4307576482000005E-2</v>
      </c>
      <c r="BN40" s="368">
        <v>-5.5502929834E-2</v>
      </c>
      <c r="BO40" s="368">
        <v>-6.5616802746E-2</v>
      </c>
      <c r="BP40" s="368">
        <v>0.20329857239999999</v>
      </c>
      <c r="BQ40" s="368">
        <v>3.8027561991999997E-2</v>
      </c>
      <c r="BR40" s="368">
        <v>-0.13069167059</v>
      </c>
      <c r="BS40" s="368">
        <v>2.0829596895E-2</v>
      </c>
      <c r="BT40" s="368">
        <v>-0.47379968857999999</v>
      </c>
      <c r="BU40" s="368">
        <v>-0.27328737995000002</v>
      </c>
      <c r="BV40" s="368">
        <v>7.4705702607999996E-2</v>
      </c>
    </row>
    <row r="41" spans="1:74" ht="11.15" customHeight="1" x14ac:dyDescent="0.25">
      <c r="A41" s="159" t="s">
        <v>307</v>
      </c>
      <c r="B41" s="170" t="s">
        <v>565</v>
      </c>
      <c r="C41" s="244">
        <v>0.11295922365</v>
      </c>
      <c r="D41" s="244">
        <v>0.29207026545999998</v>
      </c>
      <c r="E41" s="244">
        <v>-0.66623106952</v>
      </c>
      <c r="F41" s="244">
        <v>-0.35606375891999997</v>
      </c>
      <c r="G41" s="244">
        <v>0.35991720253999998</v>
      </c>
      <c r="H41" s="244">
        <v>0.22285994107000001</v>
      </c>
      <c r="I41" s="244">
        <v>0.98516952786</v>
      </c>
      <c r="J41" s="244">
        <v>0.93102047770999996</v>
      </c>
      <c r="K41" s="244">
        <v>-0.85748989057000002</v>
      </c>
      <c r="L41" s="244">
        <v>-2.2979873647</v>
      </c>
      <c r="M41" s="244">
        <v>-1.8668758734999999</v>
      </c>
      <c r="N41" s="244">
        <v>-0.88104736150999996</v>
      </c>
      <c r="O41" s="244">
        <v>-7.0289994270000003E-2</v>
      </c>
      <c r="P41" s="244">
        <v>0.80712098391999998</v>
      </c>
      <c r="Q41" s="244">
        <v>-0.39178748381</v>
      </c>
      <c r="R41" s="244">
        <v>0.51150352323000003</v>
      </c>
      <c r="S41" s="244">
        <v>1.7592735795000001</v>
      </c>
      <c r="T41" s="244">
        <v>1.1641169861</v>
      </c>
      <c r="U41" s="244">
        <v>3.2083813220000001</v>
      </c>
      <c r="V41" s="244">
        <v>2.1975756664000001</v>
      </c>
      <c r="W41" s="244">
        <v>0.59093478749999995</v>
      </c>
      <c r="X41" s="244">
        <v>-2.2249138417999998</v>
      </c>
      <c r="Y41" s="244">
        <v>-0.30952212883000002</v>
      </c>
      <c r="Z41" s="244">
        <v>0.11384868073</v>
      </c>
      <c r="AA41" s="244">
        <v>-4.5832080748999999</v>
      </c>
      <c r="AB41" s="244">
        <v>-2.9391194305999999</v>
      </c>
      <c r="AC41" s="244">
        <v>-4.6835876901000004</v>
      </c>
      <c r="AD41" s="244">
        <v>-12.444882706</v>
      </c>
      <c r="AE41" s="244">
        <v>0.99763313043000001</v>
      </c>
      <c r="AF41" s="244">
        <v>2.6879349920000002</v>
      </c>
      <c r="AG41" s="244">
        <v>2.2815356837</v>
      </c>
      <c r="AH41" s="244">
        <v>-4.4888242733000003E-2</v>
      </c>
      <c r="AI41" s="244">
        <v>0.72900943292999998</v>
      </c>
      <c r="AJ41" s="244">
        <v>-0.58419869480999997</v>
      </c>
      <c r="AK41" s="244">
        <v>0.55099157613000005</v>
      </c>
      <c r="AL41" s="244">
        <v>-0.48496120115000002</v>
      </c>
      <c r="AM41" s="244">
        <v>-1.0082700645</v>
      </c>
      <c r="AN41" s="244">
        <v>1.4373411608</v>
      </c>
      <c r="AO41" s="244">
        <v>0.66378119109</v>
      </c>
      <c r="AP41" s="244">
        <v>1.0374130523</v>
      </c>
      <c r="AQ41" s="244">
        <v>0.85587568346999998</v>
      </c>
      <c r="AR41" s="244">
        <v>1.0554936640999999</v>
      </c>
      <c r="AS41" s="244">
        <v>0.14321960888999999</v>
      </c>
      <c r="AT41" s="244">
        <v>0.46402880324000001</v>
      </c>
      <c r="AU41" s="244">
        <v>0.71319563641999995</v>
      </c>
      <c r="AV41" s="244">
        <v>0.43164543947</v>
      </c>
      <c r="AW41" s="244">
        <v>0.80729360304999997</v>
      </c>
      <c r="AX41" s="244">
        <v>1.0026806706</v>
      </c>
      <c r="AY41" s="244">
        <v>-0.60019695125000005</v>
      </c>
      <c r="AZ41" s="244">
        <v>0.32223475003000002</v>
      </c>
      <c r="BA41" s="244">
        <v>-1.4359356276999999</v>
      </c>
      <c r="BB41" s="244">
        <v>-1.3135229285000001</v>
      </c>
      <c r="BC41" s="368">
        <v>-0.82122282048999995</v>
      </c>
      <c r="BD41" s="368">
        <v>-6.2120142344000004E-3</v>
      </c>
      <c r="BE41" s="368">
        <v>-0.29643586162000002</v>
      </c>
      <c r="BF41" s="368">
        <v>-1.0633495111</v>
      </c>
      <c r="BG41" s="368">
        <v>-0.67017543358999998</v>
      </c>
      <c r="BH41" s="368">
        <v>-1.3326006137999999</v>
      </c>
      <c r="BI41" s="368">
        <v>-0.22095585584999999</v>
      </c>
      <c r="BJ41" s="368">
        <v>-4.6996584186000001E-2</v>
      </c>
      <c r="BK41" s="368">
        <v>-0.31830355423000001</v>
      </c>
      <c r="BL41" s="368">
        <v>1.4003175085999999</v>
      </c>
      <c r="BM41" s="368">
        <v>0.18188349253</v>
      </c>
      <c r="BN41" s="368">
        <v>-0.12232500847</v>
      </c>
      <c r="BO41" s="368">
        <v>-0.14798338518000001</v>
      </c>
      <c r="BP41" s="368">
        <v>0.4514043338</v>
      </c>
      <c r="BQ41" s="368">
        <v>8.2743278266999995E-2</v>
      </c>
      <c r="BR41" s="368">
        <v>-0.28075817985000001</v>
      </c>
      <c r="BS41" s="368">
        <v>4.5078774958000001E-2</v>
      </c>
      <c r="BT41" s="368">
        <v>-0.99982521248</v>
      </c>
      <c r="BU41" s="368">
        <v>-0.58703353719999996</v>
      </c>
      <c r="BV41" s="368">
        <v>0.15981077157000001</v>
      </c>
    </row>
    <row r="42" spans="1:74" ht="11.15" customHeight="1" x14ac:dyDescent="0.25">
      <c r="A42" s="159" t="s">
        <v>308</v>
      </c>
      <c r="B42" s="170" t="s">
        <v>566</v>
      </c>
      <c r="C42" s="244">
        <v>-0.49223980861</v>
      </c>
      <c r="D42" s="244">
        <v>0.87725930116999995</v>
      </c>
      <c r="E42" s="244">
        <v>0.74138767242000003</v>
      </c>
      <c r="F42" s="244">
        <v>-0.40933572558999998</v>
      </c>
      <c r="G42" s="244">
        <v>0.31349987996000001</v>
      </c>
      <c r="H42" s="244">
        <v>0.60938770773999995</v>
      </c>
      <c r="I42" s="244">
        <v>0.22618297946999999</v>
      </c>
      <c r="J42" s="244">
        <v>5.3039993840999999E-2</v>
      </c>
      <c r="K42" s="244">
        <v>-0.94820549057000003</v>
      </c>
      <c r="L42" s="244">
        <v>-1.9072673969</v>
      </c>
      <c r="M42" s="244">
        <v>-1.6453188734999999</v>
      </c>
      <c r="N42" s="244">
        <v>-1.2788825873</v>
      </c>
      <c r="O42" s="244">
        <v>-0.29048792974999998</v>
      </c>
      <c r="P42" s="244">
        <v>0.93704505535000004</v>
      </c>
      <c r="Q42" s="244">
        <v>-0.28064364510000001</v>
      </c>
      <c r="R42" s="244">
        <v>0.37339425657000003</v>
      </c>
      <c r="S42" s="244">
        <v>0.38428393437000002</v>
      </c>
      <c r="T42" s="244">
        <v>0.92436625279999995</v>
      </c>
      <c r="U42" s="244">
        <v>2.5429260317</v>
      </c>
      <c r="V42" s="244">
        <v>1.3654142792999999</v>
      </c>
      <c r="W42" s="244">
        <v>1.8163293874999999</v>
      </c>
      <c r="X42" s="244">
        <v>-0.47891271273000002</v>
      </c>
      <c r="Y42" s="244">
        <v>-0.37062182883</v>
      </c>
      <c r="Z42" s="244">
        <v>0.39527168073000002</v>
      </c>
      <c r="AA42" s="244">
        <v>-5.3853875587999998</v>
      </c>
      <c r="AB42" s="244">
        <v>-2.0489295685000002</v>
      </c>
      <c r="AC42" s="244">
        <v>-7.7888241417000001</v>
      </c>
      <c r="AD42" s="244">
        <v>-17.470493773000001</v>
      </c>
      <c r="AE42" s="244">
        <v>-2.1437258695999999</v>
      </c>
      <c r="AF42" s="244">
        <v>2.4057127586</v>
      </c>
      <c r="AG42" s="244">
        <v>2.1238628450000001</v>
      </c>
      <c r="AH42" s="244">
        <v>0.33062711211000001</v>
      </c>
      <c r="AI42" s="244">
        <v>2.1483683995999998</v>
      </c>
      <c r="AJ42" s="244">
        <v>1.2169302084</v>
      </c>
      <c r="AK42" s="244">
        <v>1.1870997095</v>
      </c>
      <c r="AL42" s="244">
        <v>1.8683387666</v>
      </c>
      <c r="AM42" s="244">
        <v>-0.99073100001000003</v>
      </c>
      <c r="AN42" s="244">
        <v>3.8283768751</v>
      </c>
      <c r="AO42" s="244">
        <v>2.3547554491999998</v>
      </c>
      <c r="AP42" s="244">
        <v>1.3913825523000001</v>
      </c>
      <c r="AQ42" s="244">
        <v>0.48479461894999998</v>
      </c>
      <c r="AR42" s="244">
        <v>3.1129179307000001</v>
      </c>
      <c r="AS42" s="244">
        <v>1.0479139959999999</v>
      </c>
      <c r="AT42" s="244">
        <v>1.4470438354999999</v>
      </c>
      <c r="AU42" s="244">
        <v>2.8419093031</v>
      </c>
      <c r="AV42" s="244">
        <v>0.54428921366000005</v>
      </c>
      <c r="AW42" s="244">
        <v>1.8194711696999999</v>
      </c>
      <c r="AX42" s="244">
        <v>4.2465595092999999</v>
      </c>
      <c r="AY42" s="244">
        <v>-0.68511430609000001</v>
      </c>
      <c r="AZ42" s="244">
        <v>1.6939523753000001</v>
      </c>
      <c r="BA42" s="244">
        <v>-1.1416101929</v>
      </c>
      <c r="BB42" s="244">
        <v>-1.2932744097</v>
      </c>
      <c r="BC42" s="368">
        <v>-1.2241920653</v>
      </c>
      <c r="BD42" s="368">
        <v>0.53420221479999996</v>
      </c>
      <c r="BE42" s="368">
        <v>-0.10390685367999999</v>
      </c>
      <c r="BF42" s="368">
        <v>-0.57794682245999995</v>
      </c>
      <c r="BG42" s="368">
        <v>-0.10882743751</v>
      </c>
      <c r="BH42" s="368">
        <v>-0.92149197498000002</v>
      </c>
      <c r="BI42" s="368">
        <v>-0.23962185625999999</v>
      </c>
      <c r="BJ42" s="368">
        <v>0.86410428144999996</v>
      </c>
      <c r="BK42" s="368">
        <v>-0.72891630760000004</v>
      </c>
      <c r="BL42" s="368">
        <v>1.7914202042</v>
      </c>
      <c r="BM42" s="368">
        <v>0.46219106901000001</v>
      </c>
      <c r="BN42" s="368">
        <v>-0.54632793830000004</v>
      </c>
      <c r="BO42" s="368">
        <v>-0.65821309115000004</v>
      </c>
      <c r="BP42" s="368">
        <v>0.48376957287</v>
      </c>
      <c r="BQ42" s="368">
        <v>-0.10342270813</v>
      </c>
      <c r="BR42" s="368">
        <v>-0.32886920528000002</v>
      </c>
      <c r="BS42" s="368">
        <v>7.2083718527999998E-3</v>
      </c>
      <c r="BT42" s="368">
        <v>-1.3219474817000001</v>
      </c>
      <c r="BU42" s="368">
        <v>-0.57428758382</v>
      </c>
      <c r="BV42" s="368">
        <v>1.0882261516</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368"/>
      <c r="BD43" s="368"/>
      <c r="BE43" s="368"/>
      <c r="BF43" s="368"/>
      <c r="BG43" s="368"/>
      <c r="BH43" s="368"/>
      <c r="BI43" s="368"/>
      <c r="BJ43" s="368"/>
      <c r="BK43" s="368"/>
      <c r="BL43" s="368"/>
      <c r="BM43" s="368"/>
      <c r="BN43" s="368"/>
      <c r="BO43" s="368"/>
      <c r="BP43" s="368"/>
      <c r="BQ43" s="368"/>
      <c r="BR43" s="368"/>
      <c r="BS43" s="368"/>
      <c r="BT43" s="368"/>
      <c r="BU43" s="368"/>
      <c r="BV43" s="368"/>
    </row>
    <row r="44" spans="1:74" ht="11.15" customHeight="1" x14ac:dyDescent="0.25">
      <c r="B44" s="65" t="s">
        <v>1093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68"/>
      <c r="BD44" s="368"/>
      <c r="BE44" s="368"/>
      <c r="BF44" s="368"/>
      <c r="BG44" s="368"/>
      <c r="BH44" s="368"/>
      <c r="BI44" s="368"/>
      <c r="BJ44" s="368"/>
      <c r="BK44" s="368"/>
      <c r="BL44" s="368"/>
      <c r="BM44" s="368"/>
      <c r="BN44" s="368"/>
      <c r="BO44" s="368"/>
      <c r="BP44" s="368"/>
      <c r="BQ44" s="368"/>
      <c r="BR44" s="368"/>
      <c r="BS44" s="368"/>
      <c r="BT44" s="368"/>
      <c r="BU44" s="368"/>
      <c r="BV44" s="368"/>
    </row>
    <row r="45" spans="1:74" ht="11.15" customHeight="1" x14ac:dyDescent="0.25">
      <c r="A45" s="159" t="s">
        <v>562</v>
      </c>
      <c r="B45" s="170" t="s">
        <v>302</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1299.8931849999999</v>
      </c>
      <c r="AB45" s="249">
        <v>1282.712679</v>
      </c>
      <c r="AC45" s="249">
        <v>1326.7220090000001</v>
      </c>
      <c r="AD45" s="249">
        <v>1403.5993410000001</v>
      </c>
      <c r="AE45" s="249">
        <v>1432.23847</v>
      </c>
      <c r="AF45" s="249">
        <v>1457.703137</v>
      </c>
      <c r="AG45" s="249">
        <v>1453.987995</v>
      </c>
      <c r="AH45" s="249">
        <v>1437.578019</v>
      </c>
      <c r="AI45" s="249">
        <v>1423.1812500000001</v>
      </c>
      <c r="AJ45" s="249">
        <v>1386.329254</v>
      </c>
      <c r="AK45" s="249">
        <v>1388.7240099999999</v>
      </c>
      <c r="AL45" s="249">
        <v>1343.3477109999999</v>
      </c>
      <c r="AM45" s="249">
        <v>1330.0630000000001</v>
      </c>
      <c r="AN45" s="249">
        <v>1294.751</v>
      </c>
      <c r="AO45" s="249">
        <v>1301.7277979999999</v>
      </c>
      <c r="AP45" s="249">
        <v>1289.352713</v>
      </c>
      <c r="AQ45" s="249">
        <v>1293.6912259999999</v>
      </c>
      <c r="AR45" s="249">
        <v>1271.4984979999999</v>
      </c>
      <c r="AS45" s="249">
        <v>1268.886972</v>
      </c>
      <c r="AT45" s="249">
        <v>1241.255506</v>
      </c>
      <c r="AU45" s="249">
        <v>1240.7070960000001</v>
      </c>
      <c r="AV45" s="249">
        <v>1247.3601389999999</v>
      </c>
      <c r="AW45" s="249">
        <v>1228.6858119999999</v>
      </c>
      <c r="AX45" s="249">
        <v>1193.8285679999999</v>
      </c>
      <c r="AY45" s="249">
        <v>1189.9870060000001</v>
      </c>
      <c r="AZ45" s="249">
        <v>1165.4500370000001</v>
      </c>
      <c r="BA45" s="249">
        <v>1148.9108599000001</v>
      </c>
      <c r="BB45" s="249">
        <v>1145.2942777999999</v>
      </c>
      <c r="BC45" s="312">
        <v>1176.9349999999999</v>
      </c>
      <c r="BD45" s="312">
        <v>1193.6859999999999</v>
      </c>
      <c r="BE45" s="312">
        <v>1213.3910000000001</v>
      </c>
      <c r="BF45" s="312">
        <v>1212.663</v>
      </c>
      <c r="BG45" s="312">
        <v>1216.3810000000001</v>
      </c>
      <c r="BH45" s="312">
        <v>1216.5340000000001</v>
      </c>
      <c r="BI45" s="312">
        <v>1216.5730000000001</v>
      </c>
      <c r="BJ45" s="312">
        <v>1190.2429999999999</v>
      </c>
      <c r="BK45" s="312">
        <v>1199.8789999999999</v>
      </c>
      <c r="BL45" s="312">
        <v>1208.9459999999999</v>
      </c>
      <c r="BM45" s="312">
        <v>1203.67</v>
      </c>
      <c r="BN45" s="312">
        <v>1217.325</v>
      </c>
      <c r="BO45" s="312">
        <v>1233.7080000000001</v>
      </c>
      <c r="BP45" s="312">
        <v>1241.4359999999999</v>
      </c>
      <c r="BQ45" s="312">
        <v>1250.9860000000001</v>
      </c>
      <c r="BR45" s="312">
        <v>1248.4259999999999</v>
      </c>
      <c r="BS45" s="312">
        <v>1250.1869999999999</v>
      </c>
      <c r="BT45" s="312">
        <v>1248.9849999999999</v>
      </c>
      <c r="BU45" s="312">
        <v>1243.904</v>
      </c>
      <c r="BV45" s="312">
        <v>1220.9390000000001</v>
      </c>
    </row>
    <row r="46" spans="1:74" ht="11.15" customHeight="1" x14ac:dyDescent="0.25">
      <c r="A46" s="159" t="s">
        <v>304</v>
      </c>
      <c r="B46" s="248" t="s">
        <v>303</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2900.8501849999998</v>
      </c>
      <c r="AB46" s="247">
        <v>2875.0346789999999</v>
      </c>
      <c r="AC46" s="247">
        <v>2971.2970089999999</v>
      </c>
      <c r="AD46" s="247">
        <v>3119.2063410000001</v>
      </c>
      <c r="AE46" s="247">
        <v>3206.0884700000001</v>
      </c>
      <c r="AF46" s="247">
        <v>3206.8581370000002</v>
      </c>
      <c r="AG46" s="247">
        <v>3211.628995</v>
      </c>
      <c r="AH46" s="247">
        <v>3208.598019</v>
      </c>
      <c r="AI46" s="247">
        <v>3171.3612499999999</v>
      </c>
      <c r="AJ46" s="247">
        <v>3119.156254</v>
      </c>
      <c r="AK46" s="247">
        <v>3100.5440100000001</v>
      </c>
      <c r="AL46" s="247">
        <v>3027.5907109999998</v>
      </c>
      <c r="AM46" s="247">
        <v>3027.0479999999998</v>
      </c>
      <c r="AN46" s="247">
        <v>2960.4110000000001</v>
      </c>
      <c r="AO46" s="247">
        <v>2907.9897980000001</v>
      </c>
      <c r="AP46" s="247">
        <v>2901.7167129999998</v>
      </c>
      <c r="AQ46" s="247">
        <v>2919.0632260000002</v>
      </c>
      <c r="AR46" s="247">
        <v>2863.621498</v>
      </c>
      <c r="AS46" s="247">
        <v>2835.577972</v>
      </c>
      <c r="AT46" s="247">
        <v>2805.1045060000001</v>
      </c>
      <c r="AU46" s="247">
        <v>2744.7770959999998</v>
      </c>
      <c r="AV46" s="247">
        <v>2748.4071389999999</v>
      </c>
      <c r="AW46" s="247">
        <v>2727.220812</v>
      </c>
      <c r="AX46" s="247">
        <v>2634.4455680000001</v>
      </c>
      <c r="AY46" s="247">
        <v>2642.443006</v>
      </c>
      <c r="AZ46" s="247">
        <v>2613.4799125</v>
      </c>
      <c r="BA46" s="247">
        <v>2618.6478240000001</v>
      </c>
      <c r="BB46" s="247">
        <v>2633.7687018000001</v>
      </c>
      <c r="BC46" s="313">
        <v>2677.1557149999999</v>
      </c>
      <c r="BD46" s="313">
        <v>2693.9932881999998</v>
      </c>
      <c r="BE46" s="313">
        <v>2718.0248889</v>
      </c>
      <c r="BF46" s="313">
        <v>2732.9774056000001</v>
      </c>
      <c r="BG46" s="313">
        <v>2746.1369657</v>
      </c>
      <c r="BH46" s="313">
        <v>2765.9925979</v>
      </c>
      <c r="BI46" s="313">
        <v>2769.1525778999999</v>
      </c>
      <c r="BJ46" s="313">
        <v>2743.5084511</v>
      </c>
      <c r="BK46" s="313">
        <v>2757.7374464</v>
      </c>
      <c r="BL46" s="313">
        <v>2748.2865708999998</v>
      </c>
      <c r="BM46" s="313">
        <v>2740.3970361000002</v>
      </c>
      <c r="BN46" s="313">
        <v>2755.7171239999998</v>
      </c>
      <c r="BO46" s="313">
        <v>2774.1342448999999</v>
      </c>
      <c r="BP46" s="313">
        <v>2775.7632877000001</v>
      </c>
      <c r="BQ46" s="313">
        <v>2784.1344333000002</v>
      </c>
      <c r="BR46" s="313">
        <v>2785.6258750000002</v>
      </c>
      <c r="BS46" s="313">
        <v>2786.7619871000002</v>
      </c>
      <c r="BT46" s="313">
        <v>2800.2477775000002</v>
      </c>
      <c r="BU46" s="313">
        <v>2803.3653988999999</v>
      </c>
      <c r="BV46" s="313">
        <v>2778.0845221</v>
      </c>
    </row>
    <row r="47" spans="1:74" s="636" customFormat="1" ht="12" customHeight="1" x14ac:dyDescent="0.25">
      <c r="A47" s="395"/>
      <c r="B47" s="773" t="s">
        <v>797</v>
      </c>
      <c r="C47" s="773"/>
      <c r="D47" s="773"/>
      <c r="E47" s="773"/>
      <c r="F47" s="773"/>
      <c r="G47" s="773"/>
      <c r="H47" s="773"/>
      <c r="I47" s="773"/>
      <c r="J47" s="773"/>
      <c r="K47" s="773"/>
      <c r="L47" s="773"/>
      <c r="M47" s="773"/>
      <c r="N47" s="773"/>
      <c r="O47" s="773"/>
      <c r="P47" s="773"/>
      <c r="Q47" s="735"/>
      <c r="R47" s="676"/>
      <c r="AY47" s="484"/>
      <c r="AZ47" s="484"/>
      <c r="BA47" s="484"/>
      <c r="BB47" s="484"/>
      <c r="BC47" s="484"/>
      <c r="BD47" s="578"/>
      <c r="BE47" s="578"/>
      <c r="BF47" s="578"/>
      <c r="BG47" s="484"/>
      <c r="BH47" s="484"/>
      <c r="BI47" s="484"/>
      <c r="BJ47" s="484"/>
    </row>
    <row r="48" spans="1:74" s="396" customFormat="1" ht="12" customHeight="1" x14ac:dyDescent="0.25">
      <c r="A48" s="395"/>
      <c r="B48" s="778" t="s">
        <v>1105</v>
      </c>
      <c r="C48" s="735"/>
      <c r="D48" s="735"/>
      <c r="E48" s="735"/>
      <c r="F48" s="735"/>
      <c r="G48" s="735"/>
      <c r="H48" s="735"/>
      <c r="I48" s="735"/>
      <c r="J48" s="735"/>
      <c r="K48" s="735"/>
      <c r="L48" s="735"/>
      <c r="M48" s="735"/>
      <c r="N48" s="735"/>
      <c r="O48" s="735"/>
      <c r="P48" s="735"/>
      <c r="Q48" s="735"/>
      <c r="R48" s="676"/>
      <c r="AY48" s="484"/>
      <c r="AZ48" s="484"/>
      <c r="BA48" s="484"/>
      <c r="BB48" s="484"/>
      <c r="BC48" s="484"/>
      <c r="BD48" s="578"/>
      <c r="BE48" s="578"/>
      <c r="BF48" s="578"/>
      <c r="BG48" s="484"/>
      <c r="BH48" s="484"/>
      <c r="BI48" s="484"/>
      <c r="BJ48" s="484"/>
    </row>
    <row r="49" spans="1:74" s="396" customFormat="1" ht="12" customHeight="1" x14ac:dyDescent="0.25">
      <c r="A49" s="395"/>
      <c r="B49" s="773" t="s">
        <v>1106</v>
      </c>
      <c r="C49" s="741"/>
      <c r="D49" s="741"/>
      <c r="E49" s="741"/>
      <c r="F49" s="741"/>
      <c r="G49" s="741"/>
      <c r="H49" s="741"/>
      <c r="I49" s="741"/>
      <c r="J49" s="741"/>
      <c r="K49" s="741"/>
      <c r="L49" s="741"/>
      <c r="M49" s="741"/>
      <c r="N49" s="741"/>
      <c r="O49" s="741"/>
      <c r="P49" s="741"/>
      <c r="Q49" s="735"/>
      <c r="R49" s="676"/>
      <c r="AY49" s="484"/>
      <c r="AZ49" s="484"/>
      <c r="BA49" s="484"/>
      <c r="BB49" s="484"/>
      <c r="BC49" s="484"/>
      <c r="BD49" s="578"/>
      <c r="BE49" s="578"/>
      <c r="BF49" s="578"/>
      <c r="BG49" s="484"/>
      <c r="BH49" s="484"/>
      <c r="BI49" s="484"/>
      <c r="BJ49" s="484"/>
    </row>
    <row r="50" spans="1:74" s="396" customFormat="1" ht="12" customHeight="1" x14ac:dyDescent="0.25">
      <c r="A50" s="395"/>
      <c r="B50" s="779" t="s">
        <v>1107</v>
      </c>
      <c r="C50" s="779"/>
      <c r="D50" s="779"/>
      <c r="E50" s="779"/>
      <c r="F50" s="779"/>
      <c r="G50" s="779"/>
      <c r="H50" s="779"/>
      <c r="I50" s="779"/>
      <c r="J50" s="779"/>
      <c r="K50" s="779"/>
      <c r="L50" s="779"/>
      <c r="M50" s="779"/>
      <c r="N50" s="779"/>
      <c r="O50" s="779"/>
      <c r="P50" s="779"/>
      <c r="Q50" s="779"/>
      <c r="R50" s="676"/>
      <c r="AY50" s="484"/>
      <c r="AZ50" s="484"/>
      <c r="BA50" s="484"/>
      <c r="BB50" s="484"/>
      <c r="BC50" s="484"/>
      <c r="BD50" s="578"/>
      <c r="BE50" s="578"/>
      <c r="BF50" s="578"/>
      <c r="BG50" s="484"/>
      <c r="BH50" s="484"/>
      <c r="BI50" s="484"/>
      <c r="BJ50" s="484"/>
    </row>
    <row r="51" spans="1:74" s="718" customFormat="1" ht="12" customHeight="1" x14ac:dyDescent="0.25">
      <c r="A51" s="395"/>
      <c r="B51" s="772" t="s">
        <v>808</v>
      </c>
      <c r="C51" s="756"/>
      <c r="D51" s="756"/>
      <c r="E51" s="756"/>
      <c r="F51" s="756"/>
      <c r="G51" s="756"/>
      <c r="H51" s="756"/>
      <c r="I51" s="756"/>
      <c r="J51" s="756"/>
      <c r="K51" s="756"/>
      <c r="L51" s="756"/>
      <c r="M51" s="756"/>
      <c r="N51" s="756"/>
      <c r="O51" s="756"/>
      <c r="P51" s="756"/>
      <c r="Q51" s="756"/>
      <c r="R51" s="152"/>
      <c r="AY51" s="484"/>
      <c r="AZ51" s="484"/>
      <c r="BA51" s="484"/>
      <c r="BB51" s="484"/>
      <c r="BC51" s="484"/>
      <c r="BD51" s="578"/>
      <c r="BE51" s="578"/>
      <c r="BF51" s="578"/>
      <c r="BG51" s="484"/>
      <c r="BH51" s="484"/>
      <c r="BI51" s="484"/>
      <c r="BJ51" s="484"/>
    </row>
    <row r="52" spans="1:74" s="718" customFormat="1" ht="12" customHeight="1" x14ac:dyDescent="0.2">
      <c r="A52" s="395"/>
      <c r="B52" s="773" t="s">
        <v>645</v>
      </c>
      <c r="C52" s="741"/>
      <c r="D52" s="741"/>
      <c r="E52" s="741"/>
      <c r="F52" s="741"/>
      <c r="G52" s="741"/>
      <c r="H52" s="741"/>
      <c r="I52" s="741"/>
      <c r="J52" s="741"/>
      <c r="K52" s="741"/>
      <c r="L52" s="741"/>
      <c r="M52" s="741"/>
      <c r="N52" s="741"/>
      <c r="O52" s="741"/>
      <c r="P52" s="741"/>
      <c r="Q52" s="735"/>
      <c r="R52" s="152"/>
      <c r="AY52" s="484"/>
      <c r="AZ52" s="484"/>
      <c r="BA52" s="484"/>
      <c r="BB52" s="484"/>
      <c r="BC52" s="484"/>
      <c r="BD52" s="578"/>
      <c r="BE52" s="578"/>
      <c r="BF52" s="578"/>
      <c r="BG52" s="484"/>
      <c r="BH52" s="484"/>
      <c r="BI52" s="484"/>
      <c r="BJ52" s="484"/>
    </row>
    <row r="53" spans="1:74" s="718" customFormat="1" ht="12" customHeight="1" x14ac:dyDescent="0.2">
      <c r="A53" s="395"/>
      <c r="B53" s="773" t="s">
        <v>1329</v>
      </c>
      <c r="C53" s="735"/>
      <c r="D53" s="735"/>
      <c r="E53" s="735"/>
      <c r="F53" s="735"/>
      <c r="G53" s="735"/>
      <c r="H53" s="735"/>
      <c r="I53" s="735"/>
      <c r="J53" s="735"/>
      <c r="K53" s="735"/>
      <c r="L53" s="735"/>
      <c r="M53" s="735"/>
      <c r="N53" s="735"/>
      <c r="O53" s="735"/>
      <c r="P53" s="735"/>
      <c r="Q53" s="735"/>
      <c r="R53" s="152"/>
      <c r="AY53" s="484"/>
      <c r="AZ53" s="484"/>
      <c r="BA53" s="484"/>
      <c r="BB53" s="484"/>
      <c r="BC53" s="484"/>
      <c r="BD53" s="578"/>
      <c r="BE53" s="578"/>
      <c r="BF53" s="578"/>
      <c r="BG53" s="484"/>
      <c r="BH53" s="484"/>
      <c r="BI53" s="484"/>
      <c r="BJ53" s="484"/>
    </row>
    <row r="54" spans="1:74" s="718" customFormat="1" ht="12" customHeight="1" x14ac:dyDescent="0.2">
      <c r="A54" s="395"/>
      <c r="B54" s="773" t="s">
        <v>1328</v>
      </c>
      <c r="C54" s="735"/>
      <c r="D54" s="735"/>
      <c r="E54" s="735"/>
      <c r="F54" s="735"/>
      <c r="G54" s="735"/>
      <c r="H54" s="735"/>
      <c r="I54" s="735"/>
      <c r="J54" s="735"/>
      <c r="K54" s="735"/>
      <c r="L54" s="735"/>
      <c r="M54" s="735"/>
      <c r="N54" s="735"/>
      <c r="O54" s="735"/>
      <c r="P54" s="735"/>
      <c r="Q54" s="735"/>
      <c r="R54" s="152"/>
      <c r="AY54" s="484"/>
      <c r="AZ54" s="484"/>
      <c r="BA54" s="484"/>
      <c r="BB54" s="484"/>
      <c r="BC54" s="484"/>
      <c r="BD54" s="578"/>
      <c r="BE54" s="578"/>
      <c r="BF54" s="578"/>
      <c r="BG54" s="484"/>
      <c r="BH54" s="484"/>
      <c r="BI54" s="484"/>
      <c r="BJ54" s="484"/>
    </row>
    <row r="55" spans="1:74" s="718" customFormat="1" ht="12" customHeight="1" x14ac:dyDescent="0.25">
      <c r="A55" s="395"/>
      <c r="B55" s="779" t="s">
        <v>1330</v>
      </c>
      <c r="C55" s="779"/>
      <c r="D55" s="779"/>
      <c r="E55" s="779"/>
      <c r="F55" s="779"/>
      <c r="G55" s="779"/>
      <c r="H55" s="779"/>
      <c r="I55" s="779"/>
      <c r="J55" s="779"/>
      <c r="K55" s="779"/>
      <c r="L55" s="779"/>
      <c r="M55" s="779"/>
      <c r="N55" s="779"/>
      <c r="O55" s="779"/>
      <c r="P55" s="779"/>
      <c r="Q55" s="779"/>
      <c r="R55" s="779"/>
      <c r="AY55" s="484"/>
      <c r="AZ55" s="484"/>
      <c r="BA55" s="484"/>
      <c r="BB55" s="484"/>
      <c r="BC55" s="484"/>
      <c r="BD55" s="578"/>
      <c r="BE55" s="578"/>
      <c r="BF55" s="578"/>
      <c r="BG55" s="484"/>
      <c r="BH55" s="484"/>
      <c r="BI55" s="484"/>
      <c r="BJ55" s="484"/>
    </row>
    <row r="56" spans="1:74" s="718" customFormat="1" ht="12" customHeight="1" x14ac:dyDescent="0.25">
      <c r="A56" s="395"/>
      <c r="B56" s="779" t="s">
        <v>1335</v>
      </c>
      <c r="C56" s="779"/>
      <c r="D56" s="779"/>
      <c r="E56" s="779"/>
      <c r="F56" s="779"/>
      <c r="G56" s="779"/>
      <c r="H56" s="779"/>
      <c r="I56" s="779"/>
      <c r="J56" s="779"/>
      <c r="K56" s="779"/>
      <c r="L56" s="779"/>
      <c r="M56" s="779"/>
      <c r="N56" s="779"/>
      <c r="O56" s="779"/>
      <c r="P56" s="779"/>
      <c r="Q56" s="779"/>
      <c r="R56" s="677"/>
      <c r="AY56" s="484"/>
      <c r="AZ56" s="484"/>
      <c r="BA56" s="484"/>
      <c r="BB56" s="484"/>
      <c r="BC56" s="484"/>
      <c r="BD56" s="578"/>
      <c r="BE56" s="578"/>
      <c r="BF56" s="578"/>
      <c r="BG56" s="484"/>
      <c r="BH56" s="484"/>
      <c r="BI56" s="484"/>
      <c r="BJ56" s="484"/>
    </row>
    <row r="57" spans="1:74" s="396" customFormat="1" ht="12" customHeight="1" x14ac:dyDescent="0.25">
      <c r="A57" s="395"/>
      <c r="B57" s="780" t="str">
        <f>"Notes: "&amp;"EIA completed modeling and analysis for this report on " &amp;Dates!D2&amp;"."</f>
        <v>Notes: EIA completed modeling and analysis for this report on Thursday May 5, 2022.</v>
      </c>
      <c r="C57" s="748"/>
      <c r="D57" s="748"/>
      <c r="E57" s="748"/>
      <c r="F57" s="748"/>
      <c r="G57" s="748"/>
      <c r="H57" s="748"/>
      <c r="I57" s="748"/>
      <c r="J57" s="748"/>
      <c r="K57" s="748"/>
      <c r="L57" s="748"/>
      <c r="M57" s="748"/>
      <c r="N57" s="748"/>
      <c r="O57" s="748"/>
      <c r="P57" s="748"/>
      <c r="Q57" s="748"/>
      <c r="R57" s="676"/>
      <c r="AY57" s="484"/>
      <c r="AZ57" s="484"/>
      <c r="BA57" s="484"/>
      <c r="BB57" s="484"/>
      <c r="BC57" s="484"/>
      <c r="BD57" s="578"/>
      <c r="BE57" s="578"/>
      <c r="BF57" s="578"/>
      <c r="BG57" s="484"/>
      <c r="BH57" s="484"/>
      <c r="BI57" s="484"/>
      <c r="BJ57" s="484"/>
    </row>
    <row r="58" spans="1:74" s="714" customFormat="1" ht="12" customHeight="1" x14ac:dyDescent="0.25">
      <c r="A58" s="395"/>
      <c r="B58" s="776" t="s">
        <v>351</v>
      </c>
      <c r="C58" s="741"/>
      <c r="D58" s="741"/>
      <c r="E58" s="741"/>
      <c r="F58" s="741"/>
      <c r="G58" s="741"/>
      <c r="H58" s="741"/>
      <c r="I58" s="741"/>
      <c r="J58" s="741"/>
      <c r="K58" s="741"/>
      <c r="L58" s="741"/>
      <c r="M58" s="741"/>
      <c r="N58" s="741"/>
      <c r="O58" s="741"/>
      <c r="P58" s="741"/>
      <c r="Q58" s="735"/>
      <c r="AY58" s="484"/>
      <c r="AZ58" s="484"/>
      <c r="BA58" s="484"/>
      <c r="BB58" s="484"/>
      <c r="BC58" s="484"/>
      <c r="BD58" s="578"/>
      <c r="BE58" s="578"/>
      <c r="BF58" s="578"/>
      <c r="BG58" s="484"/>
      <c r="BH58" s="484"/>
      <c r="BI58" s="484"/>
      <c r="BJ58" s="484"/>
    </row>
    <row r="59" spans="1:74" s="396" customFormat="1" ht="12" customHeight="1" x14ac:dyDescent="0.25">
      <c r="A59" s="395"/>
      <c r="B59" s="775" t="s">
        <v>847</v>
      </c>
      <c r="C59" s="735"/>
      <c r="D59" s="735"/>
      <c r="E59" s="735"/>
      <c r="F59" s="735"/>
      <c r="G59" s="735"/>
      <c r="H59" s="735"/>
      <c r="I59" s="735"/>
      <c r="J59" s="735"/>
      <c r="K59" s="735"/>
      <c r="L59" s="735"/>
      <c r="M59" s="735"/>
      <c r="N59" s="735"/>
      <c r="O59" s="735"/>
      <c r="P59" s="735"/>
      <c r="Q59" s="735"/>
      <c r="R59" s="676"/>
      <c r="AY59" s="484"/>
      <c r="AZ59" s="484"/>
      <c r="BA59" s="484"/>
      <c r="BB59" s="484"/>
      <c r="BC59" s="484"/>
      <c r="BD59" s="578"/>
      <c r="BE59" s="578"/>
      <c r="BF59" s="578"/>
      <c r="BG59" s="484"/>
      <c r="BH59" s="484"/>
      <c r="BI59" s="484"/>
      <c r="BJ59" s="484"/>
    </row>
    <row r="60" spans="1:74" s="397" customFormat="1" ht="12" customHeight="1" x14ac:dyDescent="0.25">
      <c r="A60" s="393"/>
      <c r="B60" s="776" t="s">
        <v>831</v>
      </c>
      <c r="C60" s="777"/>
      <c r="D60" s="777"/>
      <c r="E60" s="777"/>
      <c r="F60" s="777"/>
      <c r="G60" s="777"/>
      <c r="H60" s="777"/>
      <c r="I60" s="777"/>
      <c r="J60" s="777"/>
      <c r="K60" s="777"/>
      <c r="L60" s="777"/>
      <c r="M60" s="777"/>
      <c r="N60" s="777"/>
      <c r="O60" s="777"/>
      <c r="P60" s="777"/>
      <c r="Q60" s="735"/>
      <c r="R60" s="676"/>
      <c r="AY60" s="483"/>
      <c r="AZ60" s="483"/>
      <c r="BA60" s="483"/>
      <c r="BB60" s="483"/>
      <c r="BC60" s="483"/>
      <c r="BD60" s="577"/>
      <c r="BE60" s="577"/>
      <c r="BF60" s="577"/>
      <c r="BG60" s="483"/>
      <c r="BH60" s="483"/>
      <c r="BI60" s="483"/>
      <c r="BJ60" s="483"/>
    </row>
    <row r="61" spans="1:74" ht="12" customHeight="1" x14ac:dyDescent="0.25">
      <c r="B61" s="764" t="s">
        <v>1362</v>
      </c>
      <c r="C61" s="735"/>
      <c r="D61" s="735"/>
      <c r="E61" s="735"/>
      <c r="F61" s="735"/>
      <c r="G61" s="735"/>
      <c r="H61" s="735"/>
      <c r="I61" s="735"/>
      <c r="J61" s="735"/>
      <c r="K61" s="735"/>
      <c r="L61" s="735"/>
      <c r="M61" s="735"/>
      <c r="N61" s="735"/>
      <c r="O61" s="735"/>
      <c r="P61" s="735"/>
      <c r="Q61" s="735"/>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1.54296875" style="159" customWidth="1"/>
    <col min="2" max="2" width="31.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4" customHeight="1" x14ac:dyDescent="0.3">
      <c r="A1" s="759" t="s">
        <v>792</v>
      </c>
      <c r="B1" s="774" t="s">
        <v>1340</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5" x14ac:dyDescent="0.25">
      <c r="A2" s="760"/>
      <c r="B2" s="486" t="str">
        <f>"U.S. Energy Information Administration  |  Short-Term Energy Outlook  - "&amp;Dates!D1</f>
        <v>U.S. Energy Information Administration  |  Short-Term Energy Outlook  - May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3" x14ac:dyDescent="0.3">
      <c r="A3" s="14"/>
      <c r="B3" s="70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363</v>
      </c>
      <c r="B6" s="169" t="s">
        <v>377</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28.063978319</v>
      </c>
      <c r="AB6" s="244">
        <v>27.847622797</v>
      </c>
      <c r="AC6" s="244">
        <v>27.916178158000001</v>
      </c>
      <c r="AD6" s="244">
        <v>25.438531232999999</v>
      </c>
      <c r="AE6" s="244">
        <v>22.867005416000001</v>
      </c>
      <c r="AF6" s="244">
        <v>24.505104567</v>
      </c>
      <c r="AG6" s="244">
        <v>25.314105834999999</v>
      </c>
      <c r="AH6" s="244">
        <v>24.807807318999998</v>
      </c>
      <c r="AI6" s="244">
        <v>25.232492567000001</v>
      </c>
      <c r="AJ6" s="244">
        <v>25.026319964999999</v>
      </c>
      <c r="AK6" s="244">
        <v>26.1441512</v>
      </c>
      <c r="AL6" s="244">
        <v>25.955995513000001</v>
      </c>
      <c r="AM6" s="244">
        <v>26.02037211</v>
      </c>
      <c r="AN6" s="244">
        <v>23.305612113999999</v>
      </c>
      <c r="AO6" s="244">
        <v>25.985271432000001</v>
      </c>
      <c r="AP6" s="244">
        <v>26.091235867000002</v>
      </c>
      <c r="AQ6" s="244">
        <v>26.469784690000001</v>
      </c>
      <c r="AR6" s="244">
        <v>26.529948567000002</v>
      </c>
      <c r="AS6" s="244">
        <v>26.707397142000001</v>
      </c>
      <c r="AT6" s="244">
        <v>26.415523307000001</v>
      </c>
      <c r="AU6" s="244">
        <v>25.847775379000002</v>
      </c>
      <c r="AV6" s="244">
        <v>27.287097145000001</v>
      </c>
      <c r="AW6" s="244">
        <v>27.738483979000002</v>
      </c>
      <c r="AX6" s="244">
        <v>27.41271764</v>
      </c>
      <c r="AY6" s="244">
        <v>26.672546112999999</v>
      </c>
      <c r="AZ6" s="244">
        <v>26.788822106000001</v>
      </c>
      <c r="BA6" s="244">
        <v>27.331465209000001</v>
      </c>
      <c r="BB6" s="244">
        <v>27.431396426999999</v>
      </c>
      <c r="BC6" s="368">
        <v>27.550252907000001</v>
      </c>
      <c r="BD6" s="368">
        <v>27.815736343000001</v>
      </c>
      <c r="BE6" s="368">
        <v>27.959915168999999</v>
      </c>
      <c r="BF6" s="368">
        <v>28.192415487000002</v>
      </c>
      <c r="BG6" s="368">
        <v>28.192280369999999</v>
      </c>
      <c r="BH6" s="368">
        <v>28.263288525</v>
      </c>
      <c r="BI6" s="368">
        <v>28.856587638000001</v>
      </c>
      <c r="BJ6" s="368">
        <v>28.860138315</v>
      </c>
      <c r="BK6" s="368">
        <v>28.934586160999999</v>
      </c>
      <c r="BL6" s="368">
        <v>28.922593145</v>
      </c>
      <c r="BM6" s="368">
        <v>28.947067461</v>
      </c>
      <c r="BN6" s="368">
        <v>29.052794643999999</v>
      </c>
      <c r="BO6" s="368">
        <v>29.093150138999999</v>
      </c>
      <c r="BP6" s="368">
        <v>29.128120361000001</v>
      </c>
      <c r="BQ6" s="368">
        <v>29.145098647000001</v>
      </c>
      <c r="BR6" s="368">
        <v>29.406062412000001</v>
      </c>
      <c r="BS6" s="368">
        <v>29.427759740999999</v>
      </c>
      <c r="BT6" s="368">
        <v>29.443332217999998</v>
      </c>
      <c r="BU6" s="368">
        <v>29.869806851</v>
      </c>
      <c r="BV6" s="368">
        <v>29.819347918999998</v>
      </c>
    </row>
    <row r="7" spans="1:74" ht="11.15" customHeight="1" x14ac:dyDescent="0.25">
      <c r="A7" s="159" t="s">
        <v>245</v>
      </c>
      <c r="B7" s="170" t="s">
        <v>336</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5.7785697707999999</v>
      </c>
      <c r="AX7" s="244">
        <v>5.5615697708000003</v>
      </c>
      <c r="AY7" s="244">
        <v>5.5204584740999998</v>
      </c>
      <c r="AZ7" s="244">
        <v>5.8035951654</v>
      </c>
      <c r="BA7" s="244">
        <v>5.7650585106000003</v>
      </c>
      <c r="BB7" s="244">
        <v>5.7378763769000001</v>
      </c>
      <c r="BC7" s="368">
        <v>5.5538876624000002</v>
      </c>
      <c r="BD7" s="368">
        <v>5.6858156628999996</v>
      </c>
      <c r="BE7" s="368">
        <v>5.7307715503000001</v>
      </c>
      <c r="BF7" s="368">
        <v>5.7616356688000003</v>
      </c>
      <c r="BG7" s="368">
        <v>5.7323731915999998</v>
      </c>
      <c r="BH7" s="368">
        <v>5.765863908</v>
      </c>
      <c r="BI7" s="368">
        <v>5.8906778319999997</v>
      </c>
      <c r="BJ7" s="368">
        <v>5.9012791305999999</v>
      </c>
      <c r="BK7" s="368">
        <v>5.9532824603999996</v>
      </c>
      <c r="BL7" s="368">
        <v>5.9271878603000001</v>
      </c>
      <c r="BM7" s="368">
        <v>5.8825083971999996</v>
      </c>
      <c r="BN7" s="368">
        <v>5.8980125752000001</v>
      </c>
      <c r="BO7" s="368">
        <v>5.8679081242000004</v>
      </c>
      <c r="BP7" s="368">
        <v>5.8854132196000002</v>
      </c>
      <c r="BQ7" s="368">
        <v>5.8682385396000001</v>
      </c>
      <c r="BR7" s="368">
        <v>5.8985909636000002</v>
      </c>
      <c r="BS7" s="368">
        <v>5.9309612273000001</v>
      </c>
      <c r="BT7" s="368">
        <v>5.9224732347</v>
      </c>
      <c r="BU7" s="368">
        <v>5.9331613305999999</v>
      </c>
      <c r="BV7" s="368">
        <v>5.8896830808000002</v>
      </c>
    </row>
    <row r="8" spans="1:74" ht="11.15" customHeight="1" x14ac:dyDescent="0.25">
      <c r="A8" s="159" t="s">
        <v>246</v>
      </c>
      <c r="B8" s="170" t="s">
        <v>337</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1.9317573745000001</v>
      </c>
      <c r="AX8" s="244">
        <v>1.9288726111000001</v>
      </c>
      <c r="AY8" s="244">
        <v>1.9293205094999999</v>
      </c>
      <c r="AZ8" s="244">
        <v>1.9110182618</v>
      </c>
      <c r="BA8" s="244">
        <v>1.9011345017000001</v>
      </c>
      <c r="BB8" s="244">
        <v>1.9247152884000001</v>
      </c>
      <c r="BC8" s="368">
        <v>1.9258304443000001</v>
      </c>
      <c r="BD8" s="368">
        <v>1.92259968</v>
      </c>
      <c r="BE8" s="368">
        <v>1.9098262182000001</v>
      </c>
      <c r="BF8" s="368">
        <v>1.8971656178</v>
      </c>
      <c r="BG8" s="368">
        <v>1.8858559785</v>
      </c>
      <c r="BH8" s="368">
        <v>1.8721128167000001</v>
      </c>
      <c r="BI8" s="368">
        <v>1.8599817056000001</v>
      </c>
      <c r="BJ8" s="368">
        <v>1.8479024849000001</v>
      </c>
      <c r="BK8" s="368">
        <v>1.9158511005000001</v>
      </c>
      <c r="BL8" s="368">
        <v>1.9035330845</v>
      </c>
      <c r="BM8" s="368">
        <v>1.8906006636999999</v>
      </c>
      <c r="BN8" s="368">
        <v>1.8779236689000001</v>
      </c>
      <c r="BO8" s="368">
        <v>1.865477815</v>
      </c>
      <c r="BP8" s="368">
        <v>1.8533755411999999</v>
      </c>
      <c r="BQ8" s="368">
        <v>1.8410104074</v>
      </c>
      <c r="BR8" s="368">
        <v>1.8288168488000001</v>
      </c>
      <c r="BS8" s="368">
        <v>1.8168172133</v>
      </c>
      <c r="BT8" s="368">
        <v>1.8045967834000001</v>
      </c>
      <c r="BU8" s="368">
        <v>1.7929074202999999</v>
      </c>
      <c r="BV8" s="368">
        <v>1.7813929387</v>
      </c>
    </row>
    <row r="9" spans="1:74" ht="11.15" customHeight="1" x14ac:dyDescent="0.25">
      <c r="A9" s="159" t="s">
        <v>247</v>
      </c>
      <c r="B9" s="170" t="s">
        <v>338</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20.501289418999999</v>
      </c>
      <c r="AB9" s="244">
        <v>20.165833896999999</v>
      </c>
      <c r="AC9" s="244">
        <v>20.307889257999999</v>
      </c>
      <c r="AD9" s="244">
        <v>18.476442333000001</v>
      </c>
      <c r="AE9" s="244">
        <v>16.244516516000001</v>
      </c>
      <c r="AF9" s="244">
        <v>17.629515667</v>
      </c>
      <c r="AG9" s="244">
        <v>18.490616934999998</v>
      </c>
      <c r="AH9" s="244">
        <v>18.050618418999999</v>
      </c>
      <c r="AI9" s="244">
        <v>18.341903667</v>
      </c>
      <c r="AJ9" s="244">
        <v>17.883731064999999</v>
      </c>
      <c r="AK9" s="244">
        <v>18.672962299999998</v>
      </c>
      <c r="AL9" s="244">
        <v>18.316606613000001</v>
      </c>
      <c r="AM9" s="244">
        <v>18.39910171</v>
      </c>
      <c r="AN9" s="244">
        <v>15.864341714</v>
      </c>
      <c r="AO9" s="244">
        <v>18.415301031999999</v>
      </c>
      <c r="AP9" s="244">
        <v>18.900265467000001</v>
      </c>
      <c r="AQ9" s="244">
        <v>19.188214290000001</v>
      </c>
      <c r="AR9" s="244">
        <v>19.065178166999999</v>
      </c>
      <c r="AS9" s="244">
        <v>19.125226741999999</v>
      </c>
      <c r="AT9" s="244">
        <v>19.085596161000002</v>
      </c>
      <c r="AU9" s="244">
        <v>18.609448232999998</v>
      </c>
      <c r="AV9" s="244">
        <v>19.671669999999999</v>
      </c>
      <c r="AW9" s="244">
        <v>20.028156833000001</v>
      </c>
      <c r="AX9" s="244">
        <v>19.922275257999999</v>
      </c>
      <c r="AY9" s="244">
        <v>19.222767129000001</v>
      </c>
      <c r="AZ9" s="244">
        <v>19.074208679000002</v>
      </c>
      <c r="BA9" s="244">
        <v>19.665272196</v>
      </c>
      <c r="BB9" s="244">
        <v>19.768804760999998</v>
      </c>
      <c r="BC9" s="368">
        <v>20.070534800000001</v>
      </c>
      <c r="BD9" s="368">
        <v>20.207321</v>
      </c>
      <c r="BE9" s="368">
        <v>20.319317399999999</v>
      </c>
      <c r="BF9" s="368">
        <v>20.533614199999999</v>
      </c>
      <c r="BG9" s="368">
        <v>20.5740512</v>
      </c>
      <c r="BH9" s="368">
        <v>20.625311799999999</v>
      </c>
      <c r="BI9" s="368">
        <v>21.1059281</v>
      </c>
      <c r="BJ9" s="368">
        <v>21.110956699999999</v>
      </c>
      <c r="BK9" s="368">
        <v>21.0654526</v>
      </c>
      <c r="BL9" s="368">
        <v>21.091872200000001</v>
      </c>
      <c r="BM9" s="368">
        <v>21.1739584</v>
      </c>
      <c r="BN9" s="368">
        <v>21.276858399999998</v>
      </c>
      <c r="BO9" s="368">
        <v>21.359764200000001</v>
      </c>
      <c r="BP9" s="368">
        <v>21.389331599999998</v>
      </c>
      <c r="BQ9" s="368">
        <v>21.435849699999999</v>
      </c>
      <c r="BR9" s="368">
        <v>21.678654600000002</v>
      </c>
      <c r="BS9" s="368">
        <v>21.679981300000001</v>
      </c>
      <c r="BT9" s="368">
        <v>21.716262199999999</v>
      </c>
      <c r="BU9" s="368">
        <v>22.1437381</v>
      </c>
      <c r="BV9" s="368">
        <v>22.148271900000001</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443"/>
      <c r="BD10" s="443"/>
      <c r="BE10" s="443"/>
      <c r="BF10" s="443"/>
      <c r="BG10" s="443"/>
      <c r="BH10" s="443"/>
      <c r="BI10" s="443"/>
      <c r="BJ10" s="369"/>
      <c r="BK10" s="369"/>
      <c r="BL10" s="369"/>
      <c r="BM10" s="369"/>
      <c r="BN10" s="369"/>
      <c r="BO10" s="369"/>
      <c r="BP10" s="369"/>
      <c r="BQ10" s="369"/>
      <c r="BR10" s="369"/>
      <c r="BS10" s="369"/>
      <c r="BT10" s="369"/>
      <c r="BU10" s="369"/>
      <c r="BV10" s="369"/>
    </row>
    <row r="11" spans="1:74" ht="11.15" customHeight="1" x14ac:dyDescent="0.25">
      <c r="A11" s="159" t="s">
        <v>362</v>
      </c>
      <c r="B11" s="169" t="s">
        <v>378</v>
      </c>
      <c r="C11" s="244">
        <v>5.4410880379000002</v>
      </c>
      <c r="D11" s="244">
        <v>5.3572235564000001</v>
      </c>
      <c r="E11" s="244">
        <v>5.4692918320999997</v>
      </c>
      <c r="F11" s="244">
        <v>5.9709902362999996</v>
      </c>
      <c r="G11" s="244">
        <v>6.1829236703000001</v>
      </c>
      <c r="H11" s="244">
        <v>6.3622020885000001</v>
      </c>
      <c r="I11" s="244">
        <v>6.4064782561999998</v>
      </c>
      <c r="J11" s="244">
        <v>6.1966098571000003</v>
      </c>
      <c r="K11" s="244">
        <v>6.1513610336999998</v>
      </c>
      <c r="L11" s="244">
        <v>6.0636907099000004</v>
      </c>
      <c r="M11" s="244">
        <v>5.8534319694999999</v>
      </c>
      <c r="N11" s="244">
        <v>5.7135723154000004</v>
      </c>
      <c r="O11" s="244">
        <v>5.4823696738000001</v>
      </c>
      <c r="P11" s="244">
        <v>5.3271861610000002</v>
      </c>
      <c r="Q11" s="244">
        <v>5.4838649823000001</v>
      </c>
      <c r="R11" s="244">
        <v>5.9036679800999998</v>
      </c>
      <c r="S11" s="244">
        <v>6.3969238591000002</v>
      </c>
      <c r="T11" s="244">
        <v>6.3377216933999998</v>
      </c>
      <c r="U11" s="244">
        <v>6.5952658680000003</v>
      </c>
      <c r="V11" s="244">
        <v>6.9544642383999999</v>
      </c>
      <c r="W11" s="244">
        <v>6.8500909226999998</v>
      </c>
      <c r="X11" s="244">
        <v>6.7258773859999996</v>
      </c>
      <c r="Y11" s="244">
        <v>6.4909955244999997</v>
      </c>
      <c r="Z11" s="244">
        <v>6.1226285386999999</v>
      </c>
      <c r="AA11" s="244">
        <v>6.1315731597000003</v>
      </c>
      <c r="AB11" s="244">
        <v>5.9543636556999999</v>
      </c>
      <c r="AC11" s="244">
        <v>5.9835320335000004</v>
      </c>
      <c r="AD11" s="244">
        <v>5.8390093633999998</v>
      </c>
      <c r="AE11" s="244">
        <v>5.8987706898000001</v>
      </c>
      <c r="AF11" s="244">
        <v>6.4214448677</v>
      </c>
      <c r="AG11" s="244">
        <v>6.6799132567999999</v>
      </c>
      <c r="AH11" s="244">
        <v>6.6875854830000003</v>
      </c>
      <c r="AI11" s="244">
        <v>6.5563885519999996</v>
      </c>
      <c r="AJ11" s="244">
        <v>6.3147068280000003</v>
      </c>
      <c r="AK11" s="244">
        <v>5.8630142385999999</v>
      </c>
      <c r="AL11" s="244">
        <v>5.5330284080999999</v>
      </c>
      <c r="AM11" s="244">
        <v>5.6556251166999996</v>
      </c>
      <c r="AN11" s="244">
        <v>5.5763780196999999</v>
      </c>
      <c r="AO11" s="244">
        <v>5.6743891976</v>
      </c>
      <c r="AP11" s="244">
        <v>6.0670885953000004</v>
      </c>
      <c r="AQ11" s="244">
        <v>6.3992176176999997</v>
      </c>
      <c r="AR11" s="244">
        <v>6.3893765416999999</v>
      </c>
      <c r="AS11" s="244">
        <v>6.7174546858999999</v>
      </c>
      <c r="AT11" s="244">
        <v>6.6674832998999998</v>
      </c>
      <c r="AU11" s="244">
        <v>6.6836884021999996</v>
      </c>
      <c r="AV11" s="244">
        <v>6.0734338930999998</v>
      </c>
      <c r="AW11" s="244">
        <v>5.8305485612999997</v>
      </c>
      <c r="AX11" s="244">
        <v>5.4776959364</v>
      </c>
      <c r="AY11" s="244">
        <v>5.8651244255000003</v>
      </c>
      <c r="AZ11" s="244">
        <v>5.7821425211999999</v>
      </c>
      <c r="BA11" s="244">
        <v>5.8936356688</v>
      </c>
      <c r="BB11" s="244">
        <v>6.3635214310999997</v>
      </c>
      <c r="BC11" s="368">
        <v>6.8327433272000002</v>
      </c>
      <c r="BD11" s="368">
        <v>6.8755619391999998</v>
      </c>
      <c r="BE11" s="368">
        <v>7.0528197389000002</v>
      </c>
      <c r="BF11" s="368">
        <v>7.1451906050999998</v>
      </c>
      <c r="BG11" s="368">
        <v>7.2146245644000002</v>
      </c>
      <c r="BH11" s="368">
        <v>6.8292418407</v>
      </c>
      <c r="BI11" s="368">
        <v>6.5834900979000004</v>
      </c>
      <c r="BJ11" s="368">
        <v>6.4260619541999997</v>
      </c>
      <c r="BK11" s="368">
        <v>6.2337253910000001</v>
      </c>
      <c r="BL11" s="368">
        <v>6.2645370636999997</v>
      </c>
      <c r="BM11" s="368">
        <v>6.2647652718</v>
      </c>
      <c r="BN11" s="368">
        <v>6.7084705509000004</v>
      </c>
      <c r="BO11" s="368">
        <v>7.1869184678</v>
      </c>
      <c r="BP11" s="368">
        <v>7.1818169243999996</v>
      </c>
      <c r="BQ11" s="368">
        <v>7.2763236253999999</v>
      </c>
      <c r="BR11" s="368">
        <v>7.3245874915</v>
      </c>
      <c r="BS11" s="368">
        <v>7.4499505925999996</v>
      </c>
      <c r="BT11" s="368">
        <v>7.1193437204999999</v>
      </c>
      <c r="BU11" s="368">
        <v>6.8020519625000002</v>
      </c>
      <c r="BV11" s="368">
        <v>6.5977319078000001</v>
      </c>
    </row>
    <row r="12" spans="1:74" ht="11.15" customHeight="1" x14ac:dyDescent="0.25">
      <c r="A12" s="159" t="s">
        <v>248</v>
      </c>
      <c r="B12" s="170" t="s">
        <v>339</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0.73923760959999996</v>
      </c>
      <c r="AX12" s="244">
        <v>0.74581140251</v>
      </c>
      <c r="AY12" s="244">
        <v>0.76516437342999999</v>
      </c>
      <c r="AZ12" s="244">
        <v>0.76818146433000001</v>
      </c>
      <c r="BA12" s="244">
        <v>0.73213201763000002</v>
      </c>
      <c r="BB12" s="244">
        <v>0.72704490166000002</v>
      </c>
      <c r="BC12" s="368">
        <v>0.74860360873999998</v>
      </c>
      <c r="BD12" s="368">
        <v>0.74802948275000003</v>
      </c>
      <c r="BE12" s="368">
        <v>0.77331124877000001</v>
      </c>
      <c r="BF12" s="368">
        <v>0.76263112637999997</v>
      </c>
      <c r="BG12" s="368">
        <v>0.77915817652999997</v>
      </c>
      <c r="BH12" s="368">
        <v>0.78067590001999998</v>
      </c>
      <c r="BI12" s="368">
        <v>0.78732117255</v>
      </c>
      <c r="BJ12" s="368">
        <v>0.79416624472999997</v>
      </c>
      <c r="BK12" s="368">
        <v>0.80912720809000005</v>
      </c>
      <c r="BL12" s="368">
        <v>0.81191788965</v>
      </c>
      <c r="BM12" s="368">
        <v>0.77442508917999997</v>
      </c>
      <c r="BN12" s="368">
        <v>0.76983759384999995</v>
      </c>
      <c r="BO12" s="368">
        <v>0.79128827434000004</v>
      </c>
      <c r="BP12" s="368">
        <v>0.79026608464000003</v>
      </c>
      <c r="BQ12" s="368">
        <v>0.81631568405999999</v>
      </c>
      <c r="BR12" s="368">
        <v>0.80521234775999995</v>
      </c>
      <c r="BS12" s="368">
        <v>0.82308238572000003</v>
      </c>
      <c r="BT12" s="368">
        <v>0.82535796005999995</v>
      </c>
      <c r="BU12" s="368">
        <v>0.83314951266000004</v>
      </c>
      <c r="BV12" s="368">
        <v>0.84039635942000002</v>
      </c>
    </row>
    <row r="13" spans="1:74" ht="11.15" customHeight="1" x14ac:dyDescent="0.25">
      <c r="A13" s="159" t="s">
        <v>249</v>
      </c>
      <c r="B13" s="170" t="s">
        <v>340</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3.6987338417000002</v>
      </c>
      <c r="AQ13" s="244">
        <v>3.9924730455000002</v>
      </c>
      <c r="AR13" s="244">
        <v>3.9880694888999999</v>
      </c>
      <c r="AS13" s="244">
        <v>4.2512297181000003</v>
      </c>
      <c r="AT13" s="244">
        <v>4.2002005820999999</v>
      </c>
      <c r="AU13" s="244">
        <v>4.1912576816999998</v>
      </c>
      <c r="AV13" s="244">
        <v>3.5974892231000002</v>
      </c>
      <c r="AW13" s="244">
        <v>3.4309598095</v>
      </c>
      <c r="AX13" s="244">
        <v>3.2261130825</v>
      </c>
      <c r="AY13" s="244">
        <v>3.3980366334999998</v>
      </c>
      <c r="AZ13" s="244">
        <v>3.2851532844000002</v>
      </c>
      <c r="BA13" s="244">
        <v>3.3930231156000001</v>
      </c>
      <c r="BB13" s="244">
        <v>3.8067486827999999</v>
      </c>
      <c r="BC13" s="368">
        <v>4.2177283076999998</v>
      </c>
      <c r="BD13" s="368">
        <v>4.2740299278</v>
      </c>
      <c r="BE13" s="368">
        <v>4.4104670719000003</v>
      </c>
      <c r="BF13" s="368">
        <v>4.4890237878999999</v>
      </c>
      <c r="BG13" s="368">
        <v>4.5044942431999999</v>
      </c>
      <c r="BH13" s="368">
        <v>4.1085557497999998</v>
      </c>
      <c r="BI13" s="368">
        <v>3.8673671212</v>
      </c>
      <c r="BJ13" s="368">
        <v>3.6789761876</v>
      </c>
      <c r="BK13" s="368">
        <v>3.4605830299</v>
      </c>
      <c r="BL13" s="368">
        <v>3.4811763965</v>
      </c>
      <c r="BM13" s="368">
        <v>3.5321413344999999</v>
      </c>
      <c r="BN13" s="368">
        <v>3.9718027541000001</v>
      </c>
      <c r="BO13" s="368">
        <v>4.4246989797999996</v>
      </c>
      <c r="BP13" s="368">
        <v>4.4353806168999999</v>
      </c>
      <c r="BQ13" s="368">
        <v>4.5027870391000002</v>
      </c>
      <c r="BR13" s="368">
        <v>4.5578481574999996</v>
      </c>
      <c r="BS13" s="368">
        <v>4.6464568338000003</v>
      </c>
      <c r="BT13" s="368">
        <v>4.3119015675999997</v>
      </c>
      <c r="BU13" s="368">
        <v>3.9898450580999998</v>
      </c>
      <c r="BV13" s="368">
        <v>3.7718614182999999</v>
      </c>
    </row>
    <row r="14" spans="1:74" ht="11.15" customHeight="1" x14ac:dyDescent="0.25">
      <c r="A14" s="159" t="s">
        <v>250</v>
      </c>
      <c r="B14" s="170" t="s">
        <v>341</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0.77539978306000001</v>
      </c>
      <c r="AX14" s="244">
        <v>0.77295278306000004</v>
      </c>
      <c r="AY14" s="244">
        <v>0.77072664347999997</v>
      </c>
      <c r="AZ14" s="244">
        <v>0.77011156428000005</v>
      </c>
      <c r="BA14" s="244">
        <v>0.77090258605999995</v>
      </c>
      <c r="BB14" s="244">
        <v>0.76383683261000002</v>
      </c>
      <c r="BC14" s="368">
        <v>0.74790933135000004</v>
      </c>
      <c r="BD14" s="368">
        <v>0.74406232788000004</v>
      </c>
      <c r="BE14" s="368">
        <v>0.74005362241999995</v>
      </c>
      <c r="BF14" s="368">
        <v>0.73605003284000003</v>
      </c>
      <c r="BG14" s="368">
        <v>0.73308621991</v>
      </c>
      <c r="BH14" s="368">
        <v>0.73002948079999996</v>
      </c>
      <c r="BI14" s="368">
        <v>0.72712609433999997</v>
      </c>
      <c r="BJ14" s="368">
        <v>0.72420306242999999</v>
      </c>
      <c r="BK14" s="368">
        <v>0.68934777903</v>
      </c>
      <c r="BL14" s="368">
        <v>0.68865390457999998</v>
      </c>
      <c r="BM14" s="368">
        <v>0.68942977829999996</v>
      </c>
      <c r="BN14" s="368">
        <v>0.68315156585000003</v>
      </c>
      <c r="BO14" s="368">
        <v>0.66891918201</v>
      </c>
      <c r="BP14" s="368">
        <v>0.66547160058999999</v>
      </c>
      <c r="BQ14" s="368">
        <v>0.66186724447</v>
      </c>
      <c r="BR14" s="368">
        <v>0.65829417757999997</v>
      </c>
      <c r="BS14" s="368">
        <v>0.65565244320000005</v>
      </c>
      <c r="BT14" s="368">
        <v>0.65287327402999995</v>
      </c>
      <c r="BU14" s="368">
        <v>0.65028184596000005</v>
      </c>
      <c r="BV14" s="368">
        <v>0.64772466901000003</v>
      </c>
    </row>
    <row r="15" spans="1:74" ht="11.15" customHeight="1" x14ac:dyDescent="0.25">
      <c r="A15" s="159" t="s">
        <v>1331</v>
      </c>
      <c r="B15" s="170" t="s">
        <v>1332</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0.48772214065000002</v>
      </c>
      <c r="AX15" s="244">
        <v>0.24914567564000001</v>
      </c>
      <c r="AY15" s="244">
        <v>0.45880068617999997</v>
      </c>
      <c r="AZ15" s="244">
        <v>0.48105383574999999</v>
      </c>
      <c r="BA15" s="244">
        <v>0.51274851341000005</v>
      </c>
      <c r="BB15" s="244">
        <v>0.52276807894999999</v>
      </c>
      <c r="BC15" s="368">
        <v>0.53774650628999998</v>
      </c>
      <c r="BD15" s="368">
        <v>0.52270098077000005</v>
      </c>
      <c r="BE15" s="368">
        <v>0.52270357115999999</v>
      </c>
      <c r="BF15" s="368">
        <v>0.52770463928</v>
      </c>
      <c r="BG15" s="368">
        <v>0.53269387148000003</v>
      </c>
      <c r="BH15" s="368">
        <v>0.53771075471999996</v>
      </c>
      <c r="BI15" s="368">
        <v>0.52268200647999996</v>
      </c>
      <c r="BJ15" s="368">
        <v>0.52765910392000004</v>
      </c>
      <c r="BK15" s="368">
        <v>0.53399638313999997</v>
      </c>
      <c r="BL15" s="368">
        <v>0.54031362419999995</v>
      </c>
      <c r="BM15" s="368">
        <v>0.54679969071000001</v>
      </c>
      <c r="BN15" s="368">
        <v>0.55334356924999994</v>
      </c>
      <c r="BO15" s="368">
        <v>0.55994918986999997</v>
      </c>
      <c r="BP15" s="368">
        <v>0.56660292022000003</v>
      </c>
      <c r="BQ15" s="368">
        <v>0.57338354648000001</v>
      </c>
      <c r="BR15" s="368">
        <v>0.58023607148</v>
      </c>
      <c r="BS15" s="368">
        <v>0.58715848126000003</v>
      </c>
      <c r="BT15" s="368">
        <v>0.59420495585999999</v>
      </c>
      <c r="BU15" s="368">
        <v>0.60127973427000003</v>
      </c>
      <c r="BV15" s="368">
        <v>0.60842949883999997</v>
      </c>
    </row>
    <row r="16" spans="1:74" ht="11.15" customHeight="1" x14ac:dyDescent="0.25">
      <c r="A16" s="159" t="s">
        <v>251</v>
      </c>
      <c r="B16" s="170" t="s">
        <v>342</v>
      </c>
      <c r="C16" s="244">
        <v>0.41731935072999998</v>
      </c>
      <c r="D16" s="244">
        <v>0.38005777886999997</v>
      </c>
      <c r="E16" s="244">
        <v>0.41990038309</v>
      </c>
      <c r="F16" s="244">
        <v>0.41926935002999999</v>
      </c>
      <c r="G16" s="244">
        <v>0.42060226722999999</v>
      </c>
      <c r="H16" s="244">
        <v>0.41232418154</v>
      </c>
      <c r="I16" s="244">
        <v>0.39709050243999999</v>
      </c>
      <c r="J16" s="244">
        <v>0.37676793762999999</v>
      </c>
      <c r="K16" s="244">
        <v>0.40601593513000001</v>
      </c>
      <c r="L16" s="244">
        <v>0.39749224865999999</v>
      </c>
      <c r="M16" s="244">
        <v>0.39399734106000001</v>
      </c>
      <c r="N16" s="244">
        <v>0.38924192186000001</v>
      </c>
      <c r="O16" s="244">
        <v>0.38579858469</v>
      </c>
      <c r="P16" s="244">
        <v>0.40894188065999998</v>
      </c>
      <c r="Q16" s="244">
        <v>0.39425487139999998</v>
      </c>
      <c r="R16" s="244">
        <v>0.3812422983</v>
      </c>
      <c r="S16" s="244">
        <v>0.39335971967</v>
      </c>
      <c r="T16" s="244">
        <v>0.39483952695000002</v>
      </c>
      <c r="U16" s="244">
        <v>0.39591660890000002</v>
      </c>
      <c r="V16" s="244">
        <v>0.39650334547999999</v>
      </c>
      <c r="W16" s="244">
        <v>0.40482295899999998</v>
      </c>
      <c r="X16" s="244">
        <v>0.39720353990000001</v>
      </c>
      <c r="Y16" s="244">
        <v>0.41051925364000003</v>
      </c>
      <c r="Z16" s="244">
        <v>0.41123514849999998</v>
      </c>
      <c r="AA16" s="244">
        <v>0.45683787023</v>
      </c>
      <c r="AB16" s="244">
        <v>0.46725797898999999</v>
      </c>
      <c r="AC16" s="244">
        <v>0.44324698506999999</v>
      </c>
      <c r="AD16" s="244">
        <v>0.43044020296000002</v>
      </c>
      <c r="AE16" s="244">
        <v>0.42038874409999999</v>
      </c>
      <c r="AF16" s="244">
        <v>0.41003114695999998</v>
      </c>
      <c r="AG16" s="244">
        <v>0.42203751346000001</v>
      </c>
      <c r="AH16" s="244">
        <v>0.43131339733000001</v>
      </c>
      <c r="AI16" s="244">
        <v>0.4163043099</v>
      </c>
      <c r="AJ16" s="244">
        <v>0.45115256518000002</v>
      </c>
      <c r="AK16" s="244">
        <v>0.46485351278999998</v>
      </c>
      <c r="AL16" s="244">
        <v>0.46921128769999998</v>
      </c>
      <c r="AM16" s="244">
        <v>0.4916940709</v>
      </c>
      <c r="AN16" s="244">
        <v>0.48600301489999997</v>
      </c>
      <c r="AO16" s="244">
        <v>0.47241833063999999</v>
      </c>
      <c r="AP16" s="244">
        <v>0.43438604855000001</v>
      </c>
      <c r="AQ16" s="244">
        <v>0.46574691955000003</v>
      </c>
      <c r="AR16" s="244">
        <v>0.47778907959</v>
      </c>
      <c r="AS16" s="244">
        <v>0.48219980214000002</v>
      </c>
      <c r="AT16" s="244">
        <v>0.48551319866999998</v>
      </c>
      <c r="AU16" s="244">
        <v>0.49887779886</v>
      </c>
      <c r="AV16" s="244">
        <v>0.48981120762000002</v>
      </c>
      <c r="AW16" s="244">
        <v>0.39722921846999998</v>
      </c>
      <c r="AX16" s="244">
        <v>0.48367299271999997</v>
      </c>
      <c r="AY16" s="244">
        <v>0.47239608893000001</v>
      </c>
      <c r="AZ16" s="244">
        <v>0.47764237244000002</v>
      </c>
      <c r="BA16" s="244">
        <v>0.48482943618000002</v>
      </c>
      <c r="BB16" s="244">
        <v>0.54312293498999997</v>
      </c>
      <c r="BC16" s="368">
        <v>0.58075557305000003</v>
      </c>
      <c r="BD16" s="368">
        <v>0.58673921992</v>
      </c>
      <c r="BE16" s="368">
        <v>0.60628422469999999</v>
      </c>
      <c r="BF16" s="368">
        <v>0.62978101868000003</v>
      </c>
      <c r="BG16" s="368">
        <v>0.66519205319999997</v>
      </c>
      <c r="BH16" s="368">
        <v>0.67226995532</v>
      </c>
      <c r="BI16" s="368">
        <v>0.67899370328999997</v>
      </c>
      <c r="BJ16" s="368">
        <v>0.70105735553000004</v>
      </c>
      <c r="BK16" s="368">
        <v>0.74067099082999999</v>
      </c>
      <c r="BL16" s="368">
        <v>0.74247524869000003</v>
      </c>
      <c r="BM16" s="368">
        <v>0.72196937915000003</v>
      </c>
      <c r="BN16" s="368">
        <v>0.73033506788000002</v>
      </c>
      <c r="BO16" s="368">
        <v>0.74206284176000004</v>
      </c>
      <c r="BP16" s="368">
        <v>0.72409570210999996</v>
      </c>
      <c r="BQ16" s="368">
        <v>0.72197011131</v>
      </c>
      <c r="BR16" s="368">
        <v>0.72299673724000002</v>
      </c>
      <c r="BS16" s="368">
        <v>0.73760044861999996</v>
      </c>
      <c r="BT16" s="368">
        <v>0.73500596298999998</v>
      </c>
      <c r="BU16" s="368">
        <v>0.72749581153999998</v>
      </c>
      <c r="BV16" s="368">
        <v>0.72931996225999995</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443"/>
      <c r="BD17" s="443"/>
      <c r="BE17" s="443"/>
      <c r="BF17" s="443"/>
      <c r="BG17" s="443"/>
      <c r="BH17" s="443"/>
      <c r="BI17" s="443"/>
      <c r="BJ17" s="369"/>
      <c r="BK17" s="369"/>
      <c r="BL17" s="369"/>
      <c r="BM17" s="369"/>
      <c r="BN17" s="369"/>
      <c r="BO17" s="369"/>
      <c r="BP17" s="369"/>
      <c r="BQ17" s="369"/>
      <c r="BR17" s="369"/>
      <c r="BS17" s="369"/>
      <c r="BT17" s="369"/>
      <c r="BU17" s="369"/>
      <c r="BV17" s="369"/>
    </row>
    <row r="18" spans="1:74" ht="11.15" customHeight="1" x14ac:dyDescent="0.25">
      <c r="A18" s="159" t="s">
        <v>344</v>
      </c>
      <c r="B18" s="169" t="s">
        <v>379</v>
      </c>
      <c r="C18" s="244">
        <v>4.3594540892999998</v>
      </c>
      <c r="D18" s="244">
        <v>4.2522697877000004</v>
      </c>
      <c r="E18" s="244">
        <v>4.1564449853000003</v>
      </c>
      <c r="F18" s="244">
        <v>4.2615943325999996</v>
      </c>
      <c r="G18" s="244">
        <v>3.9608792991000001</v>
      </c>
      <c r="H18" s="244">
        <v>4.0790372350000004</v>
      </c>
      <c r="I18" s="244">
        <v>4.2230860278</v>
      </c>
      <c r="J18" s="244">
        <v>4.0137240406999997</v>
      </c>
      <c r="K18" s="244">
        <v>3.7773915576000001</v>
      </c>
      <c r="L18" s="244">
        <v>4.2015577113000004</v>
      </c>
      <c r="M18" s="244">
        <v>4.2336059491000002</v>
      </c>
      <c r="N18" s="244">
        <v>4.2404651102999997</v>
      </c>
      <c r="O18" s="244">
        <v>4.1544819427000004</v>
      </c>
      <c r="P18" s="244">
        <v>4.1585684912999996</v>
      </c>
      <c r="Q18" s="244">
        <v>4.1385080508999996</v>
      </c>
      <c r="R18" s="244">
        <v>4.0562644234</v>
      </c>
      <c r="S18" s="244">
        <v>3.9115765110999998</v>
      </c>
      <c r="T18" s="244">
        <v>3.6410047243000001</v>
      </c>
      <c r="U18" s="244">
        <v>3.9683941636000002</v>
      </c>
      <c r="V18" s="244">
        <v>3.7804017803000001</v>
      </c>
      <c r="W18" s="244">
        <v>3.8433872088999999</v>
      </c>
      <c r="X18" s="244">
        <v>4.0062233090000001</v>
      </c>
      <c r="Y18" s="244">
        <v>4.2837802089999997</v>
      </c>
      <c r="Z18" s="244">
        <v>4.3409586708000001</v>
      </c>
      <c r="AA18" s="244">
        <v>4.3406887954000002</v>
      </c>
      <c r="AB18" s="244">
        <v>4.4665987813000001</v>
      </c>
      <c r="AC18" s="244">
        <v>4.2954984651999997</v>
      </c>
      <c r="AD18" s="244">
        <v>4.4272114437000001</v>
      </c>
      <c r="AE18" s="244">
        <v>4.2677373018000004</v>
      </c>
      <c r="AF18" s="244">
        <v>4.1324316201000002</v>
      </c>
      <c r="AG18" s="244">
        <v>4.3022075568</v>
      </c>
      <c r="AH18" s="244">
        <v>4.0927140502999997</v>
      </c>
      <c r="AI18" s="244">
        <v>3.8468998621999999</v>
      </c>
      <c r="AJ18" s="244">
        <v>4.0769940451000002</v>
      </c>
      <c r="AK18" s="244">
        <v>4.1787179536999997</v>
      </c>
      <c r="AL18" s="244">
        <v>4.4236945878</v>
      </c>
      <c r="AM18" s="244">
        <v>4.3627760228000003</v>
      </c>
      <c r="AN18" s="244">
        <v>4.2831529381999998</v>
      </c>
      <c r="AO18" s="244">
        <v>4.3619469735000003</v>
      </c>
      <c r="AP18" s="244">
        <v>3.9830377055000001</v>
      </c>
      <c r="AQ18" s="244">
        <v>3.8139856545000002</v>
      </c>
      <c r="AR18" s="244">
        <v>3.7053176478999998</v>
      </c>
      <c r="AS18" s="244">
        <v>4.0756240868000004</v>
      </c>
      <c r="AT18" s="244">
        <v>4.1751760557999997</v>
      </c>
      <c r="AU18" s="244">
        <v>4.1141801740000004</v>
      </c>
      <c r="AV18" s="244">
        <v>4.1555368158999997</v>
      </c>
      <c r="AW18" s="244">
        <v>4.0250443488999998</v>
      </c>
      <c r="AX18" s="244">
        <v>4.1991226830999997</v>
      </c>
      <c r="AY18" s="244">
        <v>4.0651216835000001</v>
      </c>
      <c r="AZ18" s="244">
        <v>4.1347461909999996</v>
      </c>
      <c r="BA18" s="244">
        <v>4.0835114357000002</v>
      </c>
      <c r="BB18" s="244">
        <v>4.1328814868999997</v>
      </c>
      <c r="BC18" s="368">
        <v>4.1244077948999998</v>
      </c>
      <c r="BD18" s="368">
        <v>4.1464877471000001</v>
      </c>
      <c r="BE18" s="368">
        <v>4.1145690557999997</v>
      </c>
      <c r="BF18" s="368">
        <v>4.0760971360999996</v>
      </c>
      <c r="BG18" s="368">
        <v>3.9470884168000002</v>
      </c>
      <c r="BH18" s="368">
        <v>4.2383909000999997</v>
      </c>
      <c r="BI18" s="368">
        <v>4.2772131091999999</v>
      </c>
      <c r="BJ18" s="368">
        <v>4.3167362328000003</v>
      </c>
      <c r="BK18" s="368">
        <v>4.3291927104000001</v>
      </c>
      <c r="BL18" s="368">
        <v>4.3644826273000001</v>
      </c>
      <c r="BM18" s="368">
        <v>4.3907601999999999</v>
      </c>
      <c r="BN18" s="368">
        <v>4.4162215357000001</v>
      </c>
      <c r="BO18" s="368">
        <v>4.3533621214</v>
      </c>
      <c r="BP18" s="368">
        <v>4.3654965080999997</v>
      </c>
      <c r="BQ18" s="368">
        <v>4.4041280891000003</v>
      </c>
      <c r="BR18" s="368">
        <v>4.3084888387999998</v>
      </c>
      <c r="BS18" s="368">
        <v>4.1954263730000001</v>
      </c>
      <c r="BT18" s="368">
        <v>4.4988395441</v>
      </c>
      <c r="BU18" s="368">
        <v>4.5095026482999998</v>
      </c>
      <c r="BV18" s="368">
        <v>4.5085312128000004</v>
      </c>
    </row>
    <row r="19" spans="1:74" ht="11.15" customHeight="1" x14ac:dyDescent="0.25">
      <c r="A19" s="159" t="s">
        <v>252</v>
      </c>
      <c r="B19" s="170" t="s">
        <v>343</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1.9785700145</v>
      </c>
      <c r="AX19" s="244">
        <v>2.0975592295999999</v>
      </c>
      <c r="AY19" s="244">
        <v>1.9716172110000001</v>
      </c>
      <c r="AZ19" s="244">
        <v>2.0038375733999998</v>
      </c>
      <c r="BA19" s="244">
        <v>1.9661554563999999</v>
      </c>
      <c r="BB19" s="244">
        <v>2.0345087554000001</v>
      </c>
      <c r="BC19" s="368">
        <v>2.0375977305999999</v>
      </c>
      <c r="BD19" s="368">
        <v>2.0580677756000001</v>
      </c>
      <c r="BE19" s="368">
        <v>2.1016474343999998</v>
      </c>
      <c r="BF19" s="368">
        <v>2.152475795</v>
      </c>
      <c r="BG19" s="368">
        <v>1.9047534437</v>
      </c>
      <c r="BH19" s="368">
        <v>2.1661718813999999</v>
      </c>
      <c r="BI19" s="368">
        <v>2.2014944778999999</v>
      </c>
      <c r="BJ19" s="368">
        <v>2.2413528099</v>
      </c>
      <c r="BK19" s="368">
        <v>2.2717313183000001</v>
      </c>
      <c r="BL19" s="368">
        <v>2.3072216400999999</v>
      </c>
      <c r="BM19" s="368">
        <v>2.3425553960999999</v>
      </c>
      <c r="BN19" s="368">
        <v>2.3804639787999999</v>
      </c>
      <c r="BO19" s="368">
        <v>2.2920123328000002</v>
      </c>
      <c r="BP19" s="368">
        <v>2.296158922</v>
      </c>
      <c r="BQ19" s="368">
        <v>2.401946175</v>
      </c>
      <c r="BR19" s="368">
        <v>2.4047871352999999</v>
      </c>
      <c r="BS19" s="368">
        <v>2.1442621791000001</v>
      </c>
      <c r="BT19" s="368">
        <v>2.4135803239000002</v>
      </c>
      <c r="BU19" s="368">
        <v>2.4180502192</v>
      </c>
      <c r="BV19" s="368">
        <v>2.4161621807000002</v>
      </c>
    </row>
    <row r="20" spans="1:74" ht="11.15" customHeight="1" x14ac:dyDescent="0.25">
      <c r="A20" s="159" t="s">
        <v>1020</v>
      </c>
      <c r="B20" s="170" t="s">
        <v>1021</v>
      </c>
      <c r="C20" s="244">
        <v>1.1846501916000001</v>
      </c>
      <c r="D20" s="244">
        <v>1.1613752793000001</v>
      </c>
      <c r="E20" s="244">
        <v>1.116787288</v>
      </c>
      <c r="F20" s="244">
        <v>1.2476229436999999</v>
      </c>
      <c r="G20" s="244">
        <v>1.1523214721999999</v>
      </c>
      <c r="H20" s="244">
        <v>1.0955684244999999</v>
      </c>
      <c r="I20" s="244">
        <v>1.1727364922000001</v>
      </c>
      <c r="J20" s="244">
        <v>1.0621403297000001</v>
      </c>
      <c r="K20" s="244">
        <v>1.0324990434000001</v>
      </c>
      <c r="L20" s="244">
        <v>1.1938395497000001</v>
      </c>
      <c r="M20" s="244">
        <v>1.2026252556000001</v>
      </c>
      <c r="N20" s="244">
        <v>1.2391764494999999</v>
      </c>
      <c r="O20" s="244">
        <v>1.2094307374</v>
      </c>
      <c r="P20" s="244">
        <v>1.2845511889000001</v>
      </c>
      <c r="Q20" s="244">
        <v>1.256189193</v>
      </c>
      <c r="R20" s="244">
        <v>1.2119546792</v>
      </c>
      <c r="S20" s="244">
        <v>1.2098667722000001</v>
      </c>
      <c r="T20" s="244">
        <v>1.1448950336999999</v>
      </c>
      <c r="U20" s="244">
        <v>1.1503549037</v>
      </c>
      <c r="V20" s="244">
        <v>1.0180698614999999</v>
      </c>
      <c r="W20" s="244">
        <v>1.1955696485</v>
      </c>
      <c r="X20" s="244">
        <v>1.1220534196</v>
      </c>
      <c r="Y20" s="244">
        <v>1.205286852</v>
      </c>
      <c r="Z20" s="244">
        <v>1.1643503649</v>
      </c>
      <c r="AA20" s="244">
        <v>1.2167770348</v>
      </c>
      <c r="AB20" s="244">
        <v>1.2090833258</v>
      </c>
      <c r="AC20" s="244">
        <v>1.1017234479</v>
      </c>
      <c r="AD20" s="244">
        <v>1.2196857346000001</v>
      </c>
      <c r="AE20" s="244">
        <v>1.1040015939000001</v>
      </c>
      <c r="AF20" s="244">
        <v>1.1586325652</v>
      </c>
      <c r="AG20" s="244">
        <v>1.1020824737999999</v>
      </c>
      <c r="AH20" s="244">
        <v>0.92493023921999995</v>
      </c>
      <c r="AI20" s="244">
        <v>0.94569455765999999</v>
      </c>
      <c r="AJ20" s="244">
        <v>1.0534408208999999</v>
      </c>
      <c r="AK20" s="244">
        <v>1.0150831879</v>
      </c>
      <c r="AL20" s="244">
        <v>1.1528308355000001</v>
      </c>
      <c r="AM20" s="244">
        <v>1.0891384669999999</v>
      </c>
      <c r="AN20" s="244">
        <v>1.0325017253</v>
      </c>
      <c r="AO20" s="244">
        <v>1.1007643213</v>
      </c>
      <c r="AP20" s="244">
        <v>0.83294543534999999</v>
      </c>
      <c r="AQ20" s="244">
        <v>0.86312617705000005</v>
      </c>
      <c r="AR20" s="244">
        <v>0.73288709880000003</v>
      </c>
      <c r="AS20" s="244">
        <v>0.88371992927999998</v>
      </c>
      <c r="AT20" s="244">
        <v>0.94117845557000002</v>
      </c>
      <c r="AU20" s="244">
        <v>0.94850150496999996</v>
      </c>
      <c r="AV20" s="244">
        <v>0.96750962185</v>
      </c>
      <c r="AW20" s="244">
        <v>0.90009850098999999</v>
      </c>
      <c r="AX20" s="244">
        <v>0.9353475269</v>
      </c>
      <c r="AY20" s="244">
        <v>0.95890557992000003</v>
      </c>
      <c r="AZ20" s="244">
        <v>0.98840845020000001</v>
      </c>
      <c r="BA20" s="244">
        <v>0.98128750762000005</v>
      </c>
      <c r="BB20" s="244">
        <v>0.97504975148999995</v>
      </c>
      <c r="BC20" s="368">
        <v>0.96966593472999996</v>
      </c>
      <c r="BD20" s="368">
        <v>0.96480597542000002</v>
      </c>
      <c r="BE20" s="368">
        <v>0.88908849071999996</v>
      </c>
      <c r="BF20" s="368">
        <v>0.79454972906999999</v>
      </c>
      <c r="BG20" s="368">
        <v>0.91287269249000003</v>
      </c>
      <c r="BH20" s="368">
        <v>0.94186306824999999</v>
      </c>
      <c r="BI20" s="368">
        <v>0.94154171301</v>
      </c>
      <c r="BJ20" s="368">
        <v>0.94117651283000003</v>
      </c>
      <c r="BK20" s="368">
        <v>0.93606358573000004</v>
      </c>
      <c r="BL20" s="368">
        <v>0.93202158048999995</v>
      </c>
      <c r="BM20" s="368">
        <v>0.92627337279999999</v>
      </c>
      <c r="BN20" s="368">
        <v>0.92296207684999998</v>
      </c>
      <c r="BO20" s="368">
        <v>0.92202924310000001</v>
      </c>
      <c r="BP20" s="368">
        <v>0.92375306854999994</v>
      </c>
      <c r="BQ20" s="368">
        <v>0.85664166625000004</v>
      </c>
      <c r="BR20" s="368">
        <v>0.77321955226000005</v>
      </c>
      <c r="BS20" s="368">
        <v>0.89959815462000003</v>
      </c>
      <c r="BT20" s="368">
        <v>0.93448399773000002</v>
      </c>
      <c r="BU20" s="368">
        <v>0.93761307212</v>
      </c>
      <c r="BV20" s="368">
        <v>0.93699728926000003</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A22" s="159" t="s">
        <v>368</v>
      </c>
      <c r="B22" s="169" t="s">
        <v>917</v>
      </c>
      <c r="C22" s="244">
        <v>14.343159795</v>
      </c>
      <c r="D22" s="244">
        <v>14.390647676</v>
      </c>
      <c r="E22" s="244">
        <v>14.371139921999999</v>
      </c>
      <c r="F22" s="244">
        <v>14.303486484</v>
      </c>
      <c r="G22" s="244">
        <v>14.363204344</v>
      </c>
      <c r="H22" s="244">
        <v>14.462325565</v>
      </c>
      <c r="I22" s="244">
        <v>14.607786399</v>
      </c>
      <c r="J22" s="244">
        <v>14.393754811000001</v>
      </c>
      <c r="K22" s="244">
        <v>14.709335158</v>
      </c>
      <c r="L22" s="244">
        <v>14.759176102</v>
      </c>
      <c r="M22" s="244">
        <v>14.806994917999999</v>
      </c>
      <c r="N22" s="244">
        <v>14.924772368999999</v>
      </c>
      <c r="O22" s="244">
        <v>14.837954785999999</v>
      </c>
      <c r="P22" s="244">
        <v>14.823304715000001</v>
      </c>
      <c r="Q22" s="244">
        <v>14.724437601</v>
      </c>
      <c r="R22" s="244">
        <v>14.325808903</v>
      </c>
      <c r="S22" s="244">
        <v>14.230156799</v>
      </c>
      <c r="T22" s="244">
        <v>14.590736582</v>
      </c>
      <c r="U22" s="244">
        <v>14.559604910999999</v>
      </c>
      <c r="V22" s="244">
        <v>14.570983744999999</v>
      </c>
      <c r="W22" s="244">
        <v>14.506041986</v>
      </c>
      <c r="X22" s="244">
        <v>14.524658632</v>
      </c>
      <c r="Y22" s="244">
        <v>14.667089384000001</v>
      </c>
      <c r="Z22" s="244">
        <v>14.692631726</v>
      </c>
      <c r="AA22" s="244">
        <v>14.718661044999999</v>
      </c>
      <c r="AB22" s="244">
        <v>14.713664335000001</v>
      </c>
      <c r="AC22" s="244">
        <v>14.687506845</v>
      </c>
      <c r="AD22" s="244">
        <v>14.738010635</v>
      </c>
      <c r="AE22" s="244">
        <v>12.475267521999999</v>
      </c>
      <c r="AF22" s="244">
        <v>12.269654242</v>
      </c>
      <c r="AG22" s="244">
        <v>12.320071134999999</v>
      </c>
      <c r="AH22" s="244">
        <v>12.868600708000001</v>
      </c>
      <c r="AI22" s="244">
        <v>12.892236688000001</v>
      </c>
      <c r="AJ22" s="244">
        <v>13.032627213</v>
      </c>
      <c r="AK22" s="244">
        <v>13.129052522</v>
      </c>
      <c r="AL22" s="244">
        <v>13.164611495999999</v>
      </c>
      <c r="AM22" s="244">
        <v>13.302184284999999</v>
      </c>
      <c r="AN22" s="244">
        <v>13.357579763</v>
      </c>
      <c r="AO22" s="244">
        <v>13.474124583</v>
      </c>
      <c r="AP22" s="244">
        <v>13.622057369</v>
      </c>
      <c r="AQ22" s="244">
        <v>13.62590853</v>
      </c>
      <c r="AR22" s="244">
        <v>13.594163505999999</v>
      </c>
      <c r="AS22" s="244">
        <v>13.658863632999999</v>
      </c>
      <c r="AT22" s="244">
        <v>13.367866595000001</v>
      </c>
      <c r="AU22" s="244">
        <v>13.727637538</v>
      </c>
      <c r="AV22" s="244">
        <v>14.124629888999999</v>
      </c>
      <c r="AW22" s="244">
        <v>14.272844093</v>
      </c>
      <c r="AX22" s="244">
        <v>14.284769133999999</v>
      </c>
      <c r="AY22" s="244">
        <v>14.337268143999999</v>
      </c>
      <c r="AZ22" s="244">
        <v>14.390002054</v>
      </c>
      <c r="BA22" s="244">
        <v>14.310838008999999</v>
      </c>
      <c r="BB22" s="244">
        <v>13.005480338</v>
      </c>
      <c r="BC22" s="368">
        <v>12.828604586000001</v>
      </c>
      <c r="BD22" s="368">
        <v>12.415968178</v>
      </c>
      <c r="BE22" s="368">
        <v>12.520147851000001</v>
      </c>
      <c r="BF22" s="368">
        <v>12.564323013999999</v>
      </c>
      <c r="BG22" s="368">
        <v>12.562724766000001</v>
      </c>
      <c r="BH22" s="368">
        <v>12.524913916999999</v>
      </c>
      <c r="BI22" s="368">
        <v>12.542000721000001</v>
      </c>
      <c r="BJ22" s="368">
        <v>12.496669537000001</v>
      </c>
      <c r="BK22" s="368">
        <v>12.489611737000001</v>
      </c>
      <c r="BL22" s="368">
        <v>12.447945004999999</v>
      </c>
      <c r="BM22" s="368">
        <v>12.351497839</v>
      </c>
      <c r="BN22" s="368">
        <v>12.286870959</v>
      </c>
      <c r="BO22" s="368">
        <v>12.070163411999999</v>
      </c>
      <c r="BP22" s="368">
        <v>12.231705308</v>
      </c>
      <c r="BQ22" s="368">
        <v>12.189315697</v>
      </c>
      <c r="BR22" s="368">
        <v>12.01796096</v>
      </c>
      <c r="BS22" s="368">
        <v>12.034717457999999</v>
      </c>
      <c r="BT22" s="368">
        <v>12.038103376</v>
      </c>
      <c r="BU22" s="368">
        <v>12.091340957</v>
      </c>
      <c r="BV22" s="368">
        <v>12.058240755</v>
      </c>
    </row>
    <row r="23" spans="1:74" ht="11.15" customHeight="1" x14ac:dyDescent="0.25">
      <c r="A23" s="159" t="s">
        <v>253</v>
      </c>
      <c r="B23" s="170" t="s">
        <v>364</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0.77150084593000001</v>
      </c>
      <c r="AB23" s="244">
        <v>0.75310084593000004</v>
      </c>
      <c r="AC23" s="244">
        <v>0.76640084593000002</v>
      </c>
      <c r="AD23" s="244">
        <v>0.77390084592999997</v>
      </c>
      <c r="AE23" s="244">
        <v>0.65250084593000002</v>
      </c>
      <c r="AF23" s="244">
        <v>0.65150084593000002</v>
      </c>
      <c r="AG23" s="244">
        <v>0.65260084593000001</v>
      </c>
      <c r="AH23" s="244">
        <v>0.67160084593000002</v>
      </c>
      <c r="AI23" s="244">
        <v>0.65600084592999997</v>
      </c>
      <c r="AJ23" s="244">
        <v>0.67770084593000002</v>
      </c>
      <c r="AK23" s="244">
        <v>0.68870084593000003</v>
      </c>
      <c r="AL23" s="244">
        <v>0.69130084592999996</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0.71119610354999996</v>
      </c>
      <c r="AX23" s="244">
        <v>0.72039610355000006</v>
      </c>
      <c r="AY23" s="244">
        <v>0.70365909526000003</v>
      </c>
      <c r="AZ23" s="244">
        <v>0.68720440450999998</v>
      </c>
      <c r="BA23" s="244">
        <v>0.69937124693999997</v>
      </c>
      <c r="BB23" s="244">
        <v>0.70608729324999997</v>
      </c>
      <c r="BC23" s="368">
        <v>0.71545399201000004</v>
      </c>
      <c r="BD23" s="368">
        <v>0.72468772341999999</v>
      </c>
      <c r="BE23" s="368">
        <v>0.73030248804999998</v>
      </c>
      <c r="BF23" s="368">
        <v>0.72650213681999998</v>
      </c>
      <c r="BG23" s="368">
        <v>0.72307869080999998</v>
      </c>
      <c r="BH23" s="368">
        <v>0.72731949280999997</v>
      </c>
      <c r="BI23" s="368">
        <v>0.72372746716000003</v>
      </c>
      <c r="BJ23" s="368">
        <v>0.72015184483000005</v>
      </c>
      <c r="BK23" s="368">
        <v>0.71850711100999998</v>
      </c>
      <c r="BL23" s="368">
        <v>0.71516806977000003</v>
      </c>
      <c r="BM23" s="368">
        <v>0.71168623908999995</v>
      </c>
      <c r="BN23" s="368">
        <v>0.68751708608999995</v>
      </c>
      <c r="BO23" s="368">
        <v>0.69909322055000001</v>
      </c>
      <c r="BP23" s="368">
        <v>0.69577285349999995</v>
      </c>
      <c r="BQ23" s="368">
        <v>0.69239061856999995</v>
      </c>
      <c r="BR23" s="368">
        <v>0.67806273125000005</v>
      </c>
      <c r="BS23" s="368">
        <v>0.67878451647000004</v>
      </c>
      <c r="BT23" s="368">
        <v>0.70217159521000005</v>
      </c>
      <c r="BU23" s="368">
        <v>0.70296370888000004</v>
      </c>
      <c r="BV23" s="368">
        <v>0.70380538834999995</v>
      </c>
    </row>
    <row r="24" spans="1:74" ht="11.15" customHeight="1" x14ac:dyDescent="0.25">
      <c r="A24" s="159" t="s">
        <v>254</v>
      </c>
      <c r="B24" s="170" t="s">
        <v>365</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2.0402124124999999</v>
      </c>
      <c r="AX24" s="244">
        <v>2.0447104125000002</v>
      </c>
      <c r="AY24" s="244">
        <v>2.0215209217000001</v>
      </c>
      <c r="AZ24" s="244">
        <v>2.0245204089</v>
      </c>
      <c r="BA24" s="244">
        <v>1.9734240118999999</v>
      </c>
      <c r="BB24" s="244">
        <v>1.6534039473</v>
      </c>
      <c r="BC24" s="368">
        <v>1.9595943085</v>
      </c>
      <c r="BD24" s="368">
        <v>1.6372618593999999</v>
      </c>
      <c r="BE24" s="368">
        <v>1.8351157883</v>
      </c>
      <c r="BF24" s="368">
        <v>1.9341583604999999</v>
      </c>
      <c r="BG24" s="368">
        <v>1.9739466129000001</v>
      </c>
      <c r="BH24" s="368">
        <v>1.9725846369</v>
      </c>
      <c r="BI24" s="368">
        <v>2.0296562463000001</v>
      </c>
      <c r="BJ24" s="368">
        <v>2.0265298360999999</v>
      </c>
      <c r="BK24" s="368">
        <v>2.0521829036999999</v>
      </c>
      <c r="BL24" s="368">
        <v>2.0491373411999998</v>
      </c>
      <c r="BM24" s="368">
        <v>1.9961248584</v>
      </c>
      <c r="BN24" s="368">
        <v>1.9932510891999999</v>
      </c>
      <c r="BO24" s="368">
        <v>1.8011105026000001</v>
      </c>
      <c r="BP24" s="368">
        <v>2.0025904378999999</v>
      </c>
      <c r="BQ24" s="368">
        <v>1.9997458653</v>
      </c>
      <c r="BR24" s="368">
        <v>1.8803611795999999</v>
      </c>
      <c r="BS24" s="368">
        <v>1.9326523405</v>
      </c>
      <c r="BT24" s="368">
        <v>1.9518234928</v>
      </c>
      <c r="BU24" s="368">
        <v>2.0389801152000002</v>
      </c>
      <c r="BV24" s="368">
        <v>2.0417353095999999</v>
      </c>
    </row>
    <row r="25" spans="1:74" ht="11.15" customHeight="1" x14ac:dyDescent="0.25">
      <c r="A25" s="159" t="s">
        <v>255</v>
      </c>
      <c r="B25" s="170" t="s">
        <v>366</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11.181750972</v>
      </c>
      <c r="AX25" s="244">
        <v>11.178603013</v>
      </c>
      <c r="AY25" s="244">
        <v>11.277783275999999</v>
      </c>
      <c r="AZ25" s="244">
        <v>11.332237993</v>
      </c>
      <c r="BA25" s="244">
        <v>11.287852795999999</v>
      </c>
      <c r="BB25" s="244">
        <v>10.289624334999999</v>
      </c>
      <c r="BC25" s="368">
        <v>9.7898762324999993</v>
      </c>
      <c r="BD25" s="368">
        <v>9.6904078195000007</v>
      </c>
      <c r="BE25" s="368">
        <v>9.5903775722999995</v>
      </c>
      <c r="BF25" s="368">
        <v>9.5403651003000007</v>
      </c>
      <c r="BG25" s="368">
        <v>9.5023939355000007</v>
      </c>
      <c r="BH25" s="368">
        <v>9.4642637149999995</v>
      </c>
      <c r="BI25" s="368">
        <v>9.4268294309999998</v>
      </c>
      <c r="BJ25" s="368">
        <v>9.3894892997999992</v>
      </c>
      <c r="BK25" s="368">
        <v>9.3516081574999994</v>
      </c>
      <c r="BL25" s="368">
        <v>9.3150047688999997</v>
      </c>
      <c r="BM25" s="368">
        <v>9.2774837339000005</v>
      </c>
      <c r="BN25" s="368">
        <v>9.2403513521999994</v>
      </c>
      <c r="BO25" s="368">
        <v>9.2035718960999997</v>
      </c>
      <c r="BP25" s="368">
        <v>9.1673148417999997</v>
      </c>
      <c r="BQ25" s="368">
        <v>9.1306706581999997</v>
      </c>
      <c r="BR25" s="368">
        <v>9.0942920964000002</v>
      </c>
      <c r="BS25" s="368">
        <v>9.0582133771999995</v>
      </c>
      <c r="BT25" s="368">
        <v>9.0218127011</v>
      </c>
      <c r="BU25" s="368">
        <v>8.9862192239999992</v>
      </c>
      <c r="BV25" s="368">
        <v>8.9508989782999997</v>
      </c>
    </row>
    <row r="26" spans="1:74" ht="11.15" customHeight="1" x14ac:dyDescent="0.25">
      <c r="A26" s="159" t="s">
        <v>853</v>
      </c>
      <c r="B26" s="170" t="s">
        <v>854</v>
      </c>
      <c r="C26" s="244">
        <v>0.29569794234000002</v>
      </c>
      <c r="D26" s="244">
        <v>0.29553394234000002</v>
      </c>
      <c r="E26" s="244">
        <v>0.29904794233999998</v>
      </c>
      <c r="F26" s="244">
        <v>0.29301994234000001</v>
      </c>
      <c r="G26" s="244">
        <v>0.28904594233999997</v>
      </c>
      <c r="H26" s="244">
        <v>0.30112094233999998</v>
      </c>
      <c r="I26" s="244">
        <v>0.29449294234000001</v>
      </c>
      <c r="J26" s="244">
        <v>0.29449294234000001</v>
      </c>
      <c r="K26" s="244">
        <v>0.29449294234000001</v>
      </c>
      <c r="L26" s="244">
        <v>0.29449294234000001</v>
      </c>
      <c r="M26" s="244">
        <v>0.29449294234000001</v>
      </c>
      <c r="N26" s="244">
        <v>0.29201994234</v>
      </c>
      <c r="O26" s="244">
        <v>0.28792283212000003</v>
      </c>
      <c r="P26" s="244">
        <v>0.28792283212000003</v>
      </c>
      <c r="Q26" s="244">
        <v>0.31037090196</v>
      </c>
      <c r="R26" s="244">
        <v>0.25561505980999999</v>
      </c>
      <c r="S26" s="244">
        <v>0.22687003479000001</v>
      </c>
      <c r="T26" s="244">
        <v>0.28058753215999999</v>
      </c>
      <c r="U26" s="244">
        <v>0.25207381788</v>
      </c>
      <c r="V26" s="244">
        <v>0.25428810358999998</v>
      </c>
      <c r="W26" s="244">
        <v>0.25650238931000002</v>
      </c>
      <c r="X26" s="244">
        <v>0.25871667502000001</v>
      </c>
      <c r="Y26" s="244">
        <v>0.26093096072999999</v>
      </c>
      <c r="Z26" s="244">
        <v>0.26314524644999998</v>
      </c>
      <c r="AA26" s="244">
        <v>0.25111421891000002</v>
      </c>
      <c r="AB26" s="244">
        <v>0.25111421891000002</v>
      </c>
      <c r="AC26" s="244">
        <v>0.25111421891000002</v>
      </c>
      <c r="AD26" s="244">
        <v>0.25111421891000002</v>
      </c>
      <c r="AE26" s="244">
        <v>0.25111421891000002</v>
      </c>
      <c r="AF26" s="244">
        <v>0.25111421891000002</v>
      </c>
      <c r="AG26" s="244">
        <v>0.25111421891000002</v>
      </c>
      <c r="AH26" s="244">
        <v>0.25111421891000002</v>
      </c>
      <c r="AI26" s="244">
        <v>0.25111421891000002</v>
      </c>
      <c r="AJ26" s="244">
        <v>0.25111421891000002</v>
      </c>
      <c r="AK26" s="244">
        <v>0.25111421891000002</v>
      </c>
      <c r="AL26" s="244">
        <v>0.25111421891000002</v>
      </c>
      <c r="AM26" s="244">
        <v>0.23842894958999999</v>
      </c>
      <c r="AN26" s="244">
        <v>0.23842894958999999</v>
      </c>
      <c r="AO26" s="244">
        <v>0.23842894958999999</v>
      </c>
      <c r="AP26" s="244">
        <v>0.23842894958999999</v>
      </c>
      <c r="AQ26" s="244">
        <v>0.23842894958999999</v>
      </c>
      <c r="AR26" s="244">
        <v>0.23842894958999999</v>
      </c>
      <c r="AS26" s="244">
        <v>0.23842894958999999</v>
      </c>
      <c r="AT26" s="244">
        <v>0.23829052562</v>
      </c>
      <c r="AU26" s="244">
        <v>0.23829052562</v>
      </c>
      <c r="AV26" s="244">
        <v>0.23829052562</v>
      </c>
      <c r="AW26" s="244">
        <v>0.23829052562</v>
      </c>
      <c r="AX26" s="244">
        <v>0.23829052562</v>
      </c>
      <c r="AY26" s="244">
        <v>0.22679989177000001</v>
      </c>
      <c r="AZ26" s="244">
        <v>0.22694885237000001</v>
      </c>
      <c r="BA26" s="244">
        <v>0.22686800075999999</v>
      </c>
      <c r="BB26" s="244">
        <v>0.2268425614</v>
      </c>
      <c r="BC26" s="368">
        <v>0.22687061045000001</v>
      </c>
      <c r="BD26" s="368">
        <v>0.22692980330000001</v>
      </c>
      <c r="BE26" s="368">
        <v>0.22692643524</v>
      </c>
      <c r="BF26" s="368">
        <v>0.22692504647</v>
      </c>
      <c r="BG26" s="368">
        <v>0.22693904689</v>
      </c>
      <c r="BH26" s="368">
        <v>0.22691709507999999</v>
      </c>
      <c r="BI26" s="368">
        <v>0.22695447391000001</v>
      </c>
      <c r="BJ26" s="368">
        <v>0.22698425211000001</v>
      </c>
      <c r="BK26" s="368">
        <v>0.23655478395000001</v>
      </c>
      <c r="BL26" s="368">
        <v>0.23663066299999999</v>
      </c>
      <c r="BM26" s="368">
        <v>0.23658650866</v>
      </c>
      <c r="BN26" s="368">
        <v>0.23656785574</v>
      </c>
      <c r="BO26" s="368">
        <v>0.23657080236</v>
      </c>
      <c r="BP26" s="368">
        <v>0.236614296</v>
      </c>
      <c r="BQ26" s="368">
        <v>0.23659713504999999</v>
      </c>
      <c r="BR26" s="368">
        <v>0.2365920796</v>
      </c>
      <c r="BS26" s="368">
        <v>0.23660301529</v>
      </c>
      <c r="BT26" s="368">
        <v>0.23656077882000001</v>
      </c>
      <c r="BU26" s="368">
        <v>0.23659117752</v>
      </c>
      <c r="BV26" s="368">
        <v>0.23663482764999999</v>
      </c>
    </row>
    <row r="27" spans="1:74" ht="11.15" customHeight="1" x14ac:dyDescent="0.25">
      <c r="A27" s="159" t="s">
        <v>367</v>
      </c>
      <c r="B27" s="170" t="s">
        <v>918</v>
      </c>
      <c r="C27" s="244">
        <v>0.10503559</v>
      </c>
      <c r="D27" s="244">
        <v>0.10559859000000001</v>
      </c>
      <c r="E27" s="244">
        <v>0.10366459</v>
      </c>
      <c r="F27" s="244">
        <v>0.10267659</v>
      </c>
      <c r="G27" s="244">
        <v>0.10358059</v>
      </c>
      <c r="H27" s="244">
        <v>0.10416259</v>
      </c>
      <c r="I27" s="244">
        <v>0.10344958999999999</v>
      </c>
      <c r="J27" s="244">
        <v>0.10347859</v>
      </c>
      <c r="K27" s="244">
        <v>0.10440658999999999</v>
      </c>
      <c r="L27" s="244">
        <v>0.10543859</v>
      </c>
      <c r="M27" s="244">
        <v>0.10506359</v>
      </c>
      <c r="N27" s="244">
        <v>0.10497759</v>
      </c>
      <c r="O27" s="244">
        <v>0.10727775000000001</v>
      </c>
      <c r="P27" s="244">
        <v>0.10893075000000001</v>
      </c>
      <c r="Q27" s="244">
        <v>0.10743775</v>
      </c>
      <c r="R27" s="244">
        <v>0.10786975</v>
      </c>
      <c r="S27" s="244">
        <v>0.10802875000000001</v>
      </c>
      <c r="T27" s="244">
        <v>0.10833775</v>
      </c>
      <c r="U27" s="244">
        <v>0.10757375</v>
      </c>
      <c r="V27" s="244">
        <v>0.10627875000000001</v>
      </c>
      <c r="W27" s="244">
        <v>0.10680075</v>
      </c>
      <c r="X27" s="244">
        <v>0.10856675</v>
      </c>
      <c r="Y27" s="244">
        <v>0.10803074999999999</v>
      </c>
      <c r="Z27" s="244">
        <v>0.10707675</v>
      </c>
      <c r="AA27" s="244">
        <v>0.10755422000000001</v>
      </c>
      <c r="AB27" s="244">
        <v>0.10851822</v>
      </c>
      <c r="AC27" s="244">
        <v>0.10835422</v>
      </c>
      <c r="AD27" s="244">
        <v>0.10534022</v>
      </c>
      <c r="AE27" s="244">
        <v>0.10536321999999999</v>
      </c>
      <c r="AF27" s="244">
        <v>0.10422022</v>
      </c>
      <c r="AG27" s="244">
        <v>0.10413122</v>
      </c>
      <c r="AH27" s="244">
        <v>0.10463122</v>
      </c>
      <c r="AI27" s="244">
        <v>0.10416922000000001</v>
      </c>
      <c r="AJ27" s="244">
        <v>0.10397122</v>
      </c>
      <c r="AK27" s="244">
        <v>0.10360022000000001</v>
      </c>
      <c r="AL27" s="244">
        <v>0.10331522</v>
      </c>
      <c r="AM27" s="244">
        <v>0.10320909</v>
      </c>
      <c r="AN27" s="244">
        <v>0.10349909</v>
      </c>
      <c r="AO27" s="244">
        <v>0.10317309</v>
      </c>
      <c r="AP27" s="244">
        <v>0.10254409</v>
      </c>
      <c r="AQ27" s="244">
        <v>0.10407709</v>
      </c>
      <c r="AR27" s="244">
        <v>0.10603509</v>
      </c>
      <c r="AS27" s="244">
        <v>0.10432408999999999</v>
      </c>
      <c r="AT27" s="244">
        <v>0.10418107899</v>
      </c>
      <c r="AU27" s="244">
        <v>0.10376407898999999</v>
      </c>
      <c r="AV27" s="244">
        <v>0.10283807899</v>
      </c>
      <c r="AW27" s="244">
        <v>0.10139407899</v>
      </c>
      <c r="AX27" s="244">
        <v>0.10276907899</v>
      </c>
      <c r="AY27" s="244">
        <v>0.10750495902</v>
      </c>
      <c r="AZ27" s="244">
        <v>0.11909039503</v>
      </c>
      <c r="BA27" s="244">
        <v>0.12332195301</v>
      </c>
      <c r="BB27" s="244">
        <v>0.12952220061</v>
      </c>
      <c r="BC27" s="368">
        <v>0.13680944273000001</v>
      </c>
      <c r="BD27" s="368">
        <v>0.13668097275999999</v>
      </c>
      <c r="BE27" s="368">
        <v>0.13742556749000001</v>
      </c>
      <c r="BF27" s="368">
        <v>0.13637237017000001</v>
      </c>
      <c r="BG27" s="368">
        <v>0.13636647966000001</v>
      </c>
      <c r="BH27" s="368">
        <v>0.13382897733999999</v>
      </c>
      <c r="BI27" s="368">
        <v>0.13483310269000001</v>
      </c>
      <c r="BJ27" s="368">
        <v>0.13351430467</v>
      </c>
      <c r="BK27" s="368">
        <v>0.13075878120000001</v>
      </c>
      <c r="BL27" s="368">
        <v>0.13200416206000001</v>
      </c>
      <c r="BM27" s="368">
        <v>0.12961649888999999</v>
      </c>
      <c r="BN27" s="368">
        <v>0.12918357579</v>
      </c>
      <c r="BO27" s="368">
        <v>0.1298169908</v>
      </c>
      <c r="BP27" s="368">
        <v>0.12941287833000001</v>
      </c>
      <c r="BQ27" s="368">
        <v>0.12991142007000001</v>
      </c>
      <c r="BR27" s="368">
        <v>0.12865287362</v>
      </c>
      <c r="BS27" s="368">
        <v>0.12846420905</v>
      </c>
      <c r="BT27" s="368">
        <v>0.12573480824</v>
      </c>
      <c r="BU27" s="368">
        <v>0.12658673184999999</v>
      </c>
      <c r="BV27" s="368">
        <v>0.12516625144999999</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443"/>
      <c r="BD28" s="443"/>
      <c r="BE28" s="443"/>
      <c r="BF28" s="443"/>
      <c r="BG28" s="443"/>
      <c r="BH28" s="443"/>
      <c r="BI28" s="443"/>
      <c r="BJ28" s="369"/>
      <c r="BK28" s="369"/>
      <c r="BL28" s="369"/>
      <c r="BM28" s="369"/>
      <c r="BN28" s="369"/>
      <c r="BO28" s="369"/>
      <c r="BP28" s="369"/>
      <c r="BQ28" s="369"/>
      <c r="BR28" s="369"/>
      <c r="BS28" s="369"/>
      <c r="BT28" s="369"/>
      <c r="BU28" s="369"/>
      <c r="BV28" s="369"/>
    </row>
    <row r="29" spans="1:74" ht="11.15" customHeight="1" x14ac:dyDescent="0.25">
      <c r="A29" s="159" t="s">
        <v>370</v>
      </c>
      <c r="B29" s="169" t="s">
        <v>380</v>
      </c>
      <c r="C29" s="244">
        <v>3.0422840129000002</v>
      </c>
      <c r="D29" s="244">
        <v>3.0277111143000002</v>
      </c>
      <c r="E29" s="244">
        <v>3.0953663355000001</v>
      </c>
      <c r="F29" s="244">
        <v>3.0966604000000002</v>
      </c>
      <c r="G29" s="244">
        <v>3.1080374000000002</v>
      </c>
      <c r="H29" s="244">
        <v>3.1192174000000001</v>
      </c>
      <c r="I29" s="244">
        <v>3.1235864000000002</v>
      </c>
      <c r="J29" s="244">
        <v>3.1097334000000001</v>
      </c>
      <c r="K29" s="244">
        <v>3.1029694000000001</v>
      </c>
      <c r="L29" s="244">
        <v>3.1302954000000001</v>
      </c>
      <c r="M29" s="244">
        <v>3.1316983999999999</v>
      </c>
      <c r="N29" s="244">
        <v>3.1217289483999999</v>
      </c>
      <c r="O29" s="244">
        <v>3.0563581677</v>
      </c>
      <c r="P29" s="244">
        <v>3.0515313429000002</v>
      </c>
      <c r="Q29" s="244">
        <v>3.0275840065000001</v>
      </c>
      <c r="R29" s="244">
        <v>3.0391228667000001</v>
      </c>
      <c r="S29" s="244">
        <v>3.0299465226</v>
      </c>
      <c r="T29" s="244">
        <v>3.0364532</v>
      </c>
      <c r="U29" s="244">
        <v>3.0327150710000002</v>
      </c>
      <c r="V29" s="244">
        <v>3.0360926516000002</v>
      </c>
      <c r="W29" s="244">
        <v>3.0420495333000002</v>
      </c>
      <c r="X29" s="244">
        <v>3.0429371999999999</v>
      </c>
      <c r="Y29" s="244">
        <v>3.0425762000000001</v>
      </c>
      <c r="Z29" s="244">
        <v>3.0339651999999999</v>
      </c>
      <c r="AA29" s="244">
        <v>2.9836613000000001</v>
      </c>
      <c r="AB29" s="244">
        <v>3.0295722999999999</v>
      </c>
      <c r="AC29" s="244">
        <v>3.1678105902999998</v>
      </c>
      <c r="AD29" s="244">
        <v>3.2323837000000002</v>
      </c>
      <c r="AE29" s="244">
        <v>2.8919703000000001</v>
      </c>
      <c r="AF29" s="244">
        <v>2.9749433000000001</v>
      </c>
      <c r="AG29" s="244">
        <v>2.9729163000000001</v>
      </c>
      <c r="AH29" s="244">
        <v>3.0028893000000001</v>
      </c>
      <c r="AI29" s="244">
        <v>3.0118632999999999</v>
      </c>
      <c r="AJ29" s="244">
        <v>3.0458362999999999</v>
      </c>
      <c r="AK29" s="244">
        <v>3.0428093000000001</v>
      </c>
      <c r="AL29" s="244">
        <v>3.0597832999999999</v>
      </c>
      <c r="AM29" s="244">
        <v>3.0977934999999999</v>
      </c>
      <c r="AN29" s="244">
        <v>3.0954674999999998</v>
      </c>
      <c r="AO29" s="244">
        <v>3.1034405</v>
      </c>
      <c r="AP29" s="244">
        <v>3.1194145</v>
      </c>
      <c r="AQ29" s="244">
        <v>3.1293885000000001</v>
      </c>
      <c r="AR29" s="244">
        <v>3.1463625</v>
      </c>
      <c r="AS29" s="244">
        <v>3.1593365000000002</v>
      </c>
      <c r="AT29" s="244">
        <v>3.1701987816999999</v>
      </c>
      <c r="AU29" s="244">
        <v>3.1852977817000001</v>
      </c>
      <c r="AV29" s="244">
        <v>3.1870077817000002</v>
      </c>
      <c r="AW29" s="244">
        <v>3.2031947817000002</v>
      </c>
      <c r="AX29" s="244">
        <v>3.1612527817</v>
      </c>
      <c r="AY29" s="244">
        <v>3.1697079624</v>
      </c>
      <c r="AZ29" s="244">
        <v>3.2459139855000001</v>
      </c>
      <c r="BA29" s="244">
        <v>3.2513559201</v>
      </c>
      <c r="BB29" s="244">
        <v>3.2480226828999998</v>
      </c>
      <c r="BC29" s="368">
        <v>3.246255015</v>
      </c>
      <c r="BD29" s="368">
        <v>3.2450080433999999</v>
      </c>
      <c r="BE29" s="368">
        <v>3.2433212665000002</v>
      </c>
      <c r="BF29" s="368">
        <v>3.2420039753999998</v>
      </c>
      <c r="BG29" s="368">
        <v>3.2405510397000001</v>
      </c>
      <c r="BH29" s="368">
        <v>3.2386150651999999</v>
      </c>
      <c r="BI29" s="368">
        <v>3.2373834982999998</v>
      </c>
      <c r="BJ29" s="368">
        <v>3.2362372267000001</v>
      </c>
      <c r="BK29" s="368">
        <v>3.2351666309999998</v>
      </c>
      <c r="BL29" s="368">
        <v>3.2335467899000001</v>
      </c>
      <c r="BM29" s="368">
        <v>3.2318246668000001</v>
      </c>
      <c r="BN29" s="368">
        <v>3.2300540251999998</v>
      </c>
      <c r="BO29" s="368">
        <v>3.2287146223000001</v>
      </c>
      <c r="BP29" s="368">
        <v>3.2279404055000001</v>
      </c>
      <c r="BQ29" s="368">
        <v>3.2269237393000001</v>
      </c>
      <c r="BR29" s="368">
        <v>3.2259524010999998</v>
      </c>
      <c r="BS29" s="368">
        <v>3.2251455846999999</v>
      </c>
      <c r="BT29" s="368">
        <v>3.2240031782999998</v>
      </c>
      <c r="BU29" s="368">
        <v>3.2232696318</v>
      </c>
      <c r="BV29" s="368">
        <v>3.2227287467000001</v>
      </c>
    </row>
    <row r="30" spans="1:74" ht="11.15" customHeight="1" x14ac:dyDescent="0.25">
      <c r="A30" s="159" t="s">
        <v>256</v>
      </c>
      <c r="B30" s="170" t="s">
        <v>369</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0.98133809999999999</v>
      </c>
      <c r="Y30" s="244">
        <v>0.98104709999999995</v>
      </c>
      <c r="Z30" s="244">
        <v>0.97980909999999999</v>
      </c>
      <c r="AA30" s="244">
        <v>0.9675397</v>
      </c>
      <c r="AB30" s="244">
        <v>0.96476969999999995</v>
      </c>
      <c r="AC30" s="244">
        <v>1.0877449903</v>
      </c>
      <c r="AD30" s="244">
        <v>1.1176801000000001</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1.0073518224</v>
      </c>
      <c r="AX30" s="244">
        <v>1.0193518224</v>
      </c>
      <c r="AY30" s="244">
        <v>1.0373693427999999</v>
      </c>
      <c r="AZ30" s="244">
        <v>1.0453840303999999</v>
      </c>
      <c r="BA30" s="244">
        <v>1.0484805597</v>
      </c>
      <c r="BB30" s="244">
        <v>1.0474193117999999</v>
      </c>
      <c r="BC30" s="368">
        <v>1.0473768502</v>
      </c>
      <c r="BD30" s="368">
        <v>1.04733342</v>
      </c>
      <c r="BE30" s="368">
        <v>1.0472764483000001</v>
      </c>
      <c r="BF30" s="368">
        <v>1.0472136792</v>
      </c>
      <c r="BG30" s="368">
        <v>1.0472250908</v>
      </c>
      <c r="BH30" s="368">
        <v>1.0471653513000001</v>
      </c>
      <c r="BI30" s="368">
        <v>1.0471345570999999</v>
      </c>
      <c r="BJ30" s="368">
        <v>1.0472106756999999</v>
      </c>
      <c r="BK30" s="368">
        <v>1.0397510497</v>
      </c>
      <c r="BL30" s="368">
        <v>1.0396741061999999</v>
      </c>
      <c r="BM30" s="368">
        <v>1.0396046913000001</v>
      </c>
      <c r="BN30" s="368">
        <v>1.0395181018999999</v>
      </c>
      <c r="BO30" s="368">
        <v>1.0394820544000001</v>
      </c>
      <c r="BP30" s="368">
        <v>1.0394486471</v>
      </c>
      <c r="BQ30" s="368">
        <v>1.0394019002999999</v>
      </c>
      <c r="BR30" s="368">
        <v>1.0393533497</v>
      </c>
      <c r="BS30" s="368">
        <v>1.0393786357000001</v>
      </c>
      <c r="BT30" s="368">
        <v>1.0393242869999999</v>
      </c>
      <c r="BU30" s="368">
        <v>1.0393044055</v>
      </c>
      <c r="BV30" s="368">
        <v>1.0394004383</v>
      </c>
    </row>
    <row r="31" spans="1:74" ht="11.15" customHeight="1" x14ac:dyDescent="0.25">
      <c r="A31" s="159" t="s">
        <v>1103</v>
      </c>
      <c r="B31" s="170" t="s">
        <v>1102</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1.8231229124999999</v>
      </c>
      <c r="AX31" s="244">
        <v>1.8351229124999999</v>
      </c>
      <c r="AY31" s="244">
        <v>1.8532152294999999</v>
      </c>
      <c r="AZ31" s="244">
        <v>1.8535747575999999</v>
      </c>
      <c r="BA31" s="244">
        <v>1.8583796091</v>
      </c>
      <c r="BB31" s="244">
        <v>1.8583182071</v>
      </c>
      <c r="BC31" s="368">
        <v>1.858385908</v>
      </c>
      <c r="BD31" s="368">
        <v>1.8585287796000001</v>
      </c>
      <c r="BE31" s="368">
        <v>1.8585206502</v>
      </c>
      <c r="BF31" s="368">
        <v>1.8585172982</v>
      </c>
      <c r="BG31" s="368">
        <v>1.8585510905</v>
      </c>
      <c r="BH31" s="368">
        <v>1.8584981062000001</v>
      </c>
      <c r="BI31" s="368">
        <v>1.8585883261</v>
      </c>
      <c r="BJ31" s="368">
        <v>1.8586602005999999</v>
      </c>
      <c r="BK31" s="368">
        <v>1.8585432082</v>
      </c>
      <c r="BL31" s="368">
        <v>1.8587263544999999</v>
      </c>
      <c r="BM31" s="368">
        <v>1.8586197809</v>
      </c>
      <c r="BN31" s="368">
        <v>1.8585747590999999</v>
      </c>
      <c r="BO31" s="368">
        <v>1.8585818712</v>
      </c>
      <c r="BP31" s="368">
        <v>1.8586868501</v>
      </c>
      <c r="BQ31" s="368">
        <v>1.8586454294000001</v>
      </c>
      <c r="BR31" s="368">
        <v>1.8586332272999999</v>
      </c>
      <c r="BS31" s="368">
        <v>1.8586596223</v>
      </c>
      <c r="BT31" s="368">
        <v>1.8585576777999999</v>
      </c>
      <c r="BU31" s="368">
        <v>1.8586310500000001</v>
      </c>
      <c r="BV31" s="368">
        <v>1.8587364066000001</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443"/>
      <c r="BD32" s="443"/>
      <c r="BE32" s="443"/>
      <c r="BF32" s="443"/>
      <c r="BG32" s="443"/>
      <c r="BH32" s="443"/>
      <c r="BI32" s="443"/>
      <c r="BJ32" s="369"/>
      <c r="BK32" s="369"/>
      <c r="BL32" s="369"/>
      <c r="BM32" s="369"/>
      <c r="BN32" s="369"/>
      <c r="BO32" s="369"/>
      <c r="BP32" s="369"/>
      <c r="BQ32" s="369"/>
      <c r="BR32" s="369"/>
      <c r="BS32" s="369"/>
      <c r="BT32" s="369"/>
      <c r="BU32" s="369"/>
      <c r="BV32" s="369"/>
    </row>
    <row r="33" spans="1:74" ht="11.15" customHeight="1" x14ac:dyDescent="0.25">
      <c r="A33" s="159" t="s">
        <v>371</v>
      </c>
      <c r="B33" s="169" t="s">
        <v>381</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9.2083511730000005</v>
      </c>
      <c r="AN33" s="244">
        <v>9.0792921794999994</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9.0190469541000002</v>
      </c>
      <c r="AX33" s="244">
        <v>8.9291026420000001</v>
      </c>
      <c r="AY33" s="244">
        <v>9.1520674185999997</v>
      </c>
      <c r="AZ33" s="244">
        <v>9.2504776173999996</v>
      </c>
      <c r="BA33" s="244">
        <v>9.3458099322999999</v>
      </c>
      <c r="BB33" s="244">
        <v>9.1751885045999995</v>
      </c>
      <c r="BC33" s="368">
        <v>9.1215107325000009</v>
      </c>
      <c r="BD33" s="368">
        <v>9.1836815853000004</v>
      </c>
      <c r="BE33" s="368">
        <v>9.1570172250000006</v>
      </c>
      <c r="BF33" s="368">
        <v>9.1818561183000007</v>
      </c>
      <c r="BG33" s="368">
        <v>9.1952194510999998</v>
      </c>
      <c r="BH33" s="368">
        <v>9.2020195989999998</v>
      </c>
      <c r="BI33" s="368">
        <v>9.2566091277999991</v>
      </c>
      <c r="BJ33" s="368">
        <v>9.2112367260999992</v>
      </c>
      <c r="BK33" s="368">
        <v>9.2164315005000006</v>
      </c>
      <c r="BL33" s="368">
        <v>9.2104131306999992</v>
      </c>
      <c r="BM33" s="368">
        <v>9.1846386290000002</v>
      </c>
      <c r="BN33" s="368">
        <v>9.1755599626999995</v>
      </c>
      <c r="BO33" s="368">
        <v>9.1701682223999992</v>
      </c>
      <c r="BP33" s="368">
        <v>9.2274739349000008</v>
      </c>
      <c r="BQ33" s="368">
        <v>9.1480839328000005</v>
      </c>
      <c r="BR33" s="368">
        <v>9.1737151333</v>
      </c>
      <c r="BS33" s="368">
        <v>9.1878846561999996</v>
      </c>
      <c r="BT33" s="368">
        <v>9.1955444010999994</v>
      </c>
      <c r="BU33" s="368">
        <v>9.2128629271999998</v>
      </c>
      <c r="BV33" s="368">
        <v>9.1761394983999995</v>
      </c>
    </row>
    <row r="34" spans="1:74" ht="11.15" customHeight="1" x14ac:dyDescent="0.25">
      <c r="A34" s="159" t="s">
        <v>257</v>
      </c>
      <c r="B34" s="170" t="s">
        <v>331</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0.49782727592999998</v>
      </c>
      <c r="AX34" s="244">
        <v>0.46382727593</v>
      </c>
      <c r="AY34" s="244">
        <v>0.44606282490999999</v>
      </c>
      <c r="AZ34" s="244">
        <v>0.44345177750999998</v>
      </c>
      <c r="BA34" s="244">
        <v>0.45701287495999998</v>
      </c>
      <c r="BB34" s="244">
        <v>0.48365361751000002</v>
      </c>
      <c r="BC34" s="368">
        <v>0.48362212346</v>
      </c>
      <c r="BD34" s="368">
        <v>0.48378082628000002</v>
      </c>
      <c r="BE34" s="368">
        <v>0.48355268895999998</v>
      </c>
      <c r="BF34" s="368">
        <v>0.48333522069000001</v>
      </c>
      <c r="BG34" s="368">
        <v>0.48121104501</v>
      </c>
      <c r="BH34" s="368">
        <v>0.47886401512999999</v>
      </c>
      <c r="BI34" s="368">
        <v>0.4768809651</v>
      </c>
      <c r="BJ34" s="368">
        <v>0.47484973653000001</v>
      </c>
      <c r="BK34" s="368">
        <v>0.46970695603000001</v>
      </c>
      <c r="BL34" s="368">
        <v>0.46816188551999999</v>
      </c>
      <c r="BM34" s="368">
        <v>0.46587619973</v>
      </c>
      <c r="BN34" s="368">
        <v>0.46374620675</v>
      </c>
      <c r="BO34" s="368">
        <v>0.46174791174000002</v>
      </c>
      <c r="BP34" s="368">
        <v>0.45999803624000002</v>
      </c>
      <c r="BQ34" s="368">
        <v>0.45687336577999998</v>
      </c>
      <c r="BR34" s="368">
        <v>0.45482202365000002</v>
      </c>
      <c r="BS34" s="368">
        <v>0.45286797084000002</v>
      </c>
      <c r="BT34" s="368">
        <v>0.45058529751999998</v>
      </c>
      <c r="BU34" s="368">
        <v>0.44874881477</v>
      </c>
      <c r="BV34" s="368">
        <v>0.44699283825000002</v>
      </c>
    </row>
    <row r="35" spans="1:74" ht="11.15" customHeight="1" x14ac:dyDescent="0.25">
      <c r="A35" s="159" t="s">
        <v>258</v>
      </c>
      <c r="B35" s="170" t="s">
        <v>332</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4.9653810606000004</v>
      </c>
      <c r="AX35" s="244">
        <v>4.8753810605999996</v>
      </c>
      <c r="AY35" s="244">
        <v>5.2078464715999999</v>
      </c>
      <c r="AZ35" s="244">
        <v>5.1363749757999999</v>
      </c>
      <c r="BA35" s="244">
        <v>5.2068940458000004</v>
      </c>
      <c r="BB35" s="244">
        <v>5.0225036678999997</v>
      </c>
      <c r="BC35" s="368">
        <v>5.0466730613999999</v>
      </c>
      <c r="BD35" s="368">
        <v>5.0820772916000001</v>
      </c>
      <c r="BE35" s="368">
        <v>5.0178950206000001</v>
      </c>
      <c r="BF35" s="368">
        <v>5.0533305773999997</v>
      </c>
      <c r="BG35" s="368">
        <v>5.0747927368000001</v>
      </c>
      <c r="BH35" s="368">
        <v>5.0940291909999997</v>
      </c>
      <c r="BI35" s="368">
        <v>5.1138152663999996</v>
      </c>
      <c r="BJ35" s="368">
        <v>5.070055827</v>
      </c>
      <c r="BK35" s="368">
        <v>5.082135804</v>
      </c>
      <c r="BL35" s="368">
        <v>5.0733098654999997</v>
      </c>
      <c r="BM35" s="368">
        <v>5.0671428119000002</v>
      </c>
      <c r="BN35" s="368">
        <v>5.0743072132</v>
      </c>
      <c r="BO35" s="368">
        <v>5.0961176786999998</v>
      </c>
      <c r="BP35" s="368">
        <v>5.1300182981000004</v>
      </c>
      <c r="BQ35" s="368">
        <v>5.0646742207999997</v>
      </c>
      <c r="BR35" s="368">
        <v>5.0997095561999997</v>
      </c>
      <c r="BS35" s="368">
        <v>5.1208543443999996</v>
      </c>
      <c r="BT35" s="368">
        <v>5.1381781825999999</v>
      </c>
      <c r="BU35" s="368">
        <v>5.1562931431000001</v>
      </c>
      <c r="BV35" s="368">
        <v>5.1139010224000003</v>
      </c>
    </row>
    <row r="36" spans="1:74" ht="11.15" customHeight="1" x14ac:dyDescent="0.25">
      <c r="A36" s="159" t="s">
        <v>259</v>
      </c>
      <c r="B36" s="170" t="s">
        <v>333</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0.88382932332999997</v>
      </c>
      <c r="AX36" s="244">
        <v>0.87383307257999998</v>
      </c>
      <c r="AY36" s="244">
        <v>0.88138230871000001</v>
      </c>
      <c r="AZ36" s="244">
        <v>0.91274839212000003</v>
      </c>
      <c r="BA36" s="244">
        <v>0.91056399491999995</v>
      </c>
      <c r="BB36" s="244">
        <v>0.89856631108999996</v>
      </c>
      <c r="BC36" s="368">
        <v>0.88024817886999995</v>
      </c>
      <c r="BD36" s="368">
        <v>0.90281809085999998</v>
      </c>
      <c r="BE36" s="368">
        <v>0.89928953277000001</v>
      </c>
      <c r="BF36" s="368">
        <v>0.89576191081000001</v>
      </c>
      <c r="BG36" s="368">
        <v>0.89683831275000003</v>
      </c>
      <c r="BH36" s="368">
        <v>0.89342247397999996</v>
      </c>
      <c r="BI36" s="368">
        <v>0.89550005957000001</v>
      </c>
      <c r="BJ36" s="368">
        <v>0.89967438163000002</v>
      </c>
      <c r="BK36" s="368">
        <v>0.89916278764000002</v>
      </c>
      <c r="BL36" s="368">
        <v>0.90409489138999999</v>
      </c>
      <c r="BM36" s="368">
        <v>0.89760767976</v>
      </c>
      <c r="BN36" s="368">
        <v>0.88671399351000002</v>
      </c>
      <c r="BO36" s="368">
        <v>0.86834763430999995</v>
      </c>
      <c r="BP36" s="368">
        <v>0.88928193545000001</v>
      </c>
      <c r="BQ36" s="368">
        <v>0.88539847969999996</v>
      </c>
      <c r="BR36" s="368">
        <v>0.88193190768999996</v>
      </c>
      <c r="BS36" s="368">
        <v>0.88281016595999995</v>
      </c>
      <c r="BT36" s="368">
        <v>0.87873404508999997</v>
      </c>
      <c r="BU36" s="368">
        <v>0.88050759399</v>
      </c>
      <c r="BV36" s="368">
        <v>0.88509368461000004</v>
      </c>
    </row>
    <row r="37" spans="1:74" ht="11.15" customHeight="1" x14ac:dyDescent="0.25">
      <c r="A37" s="159" t="s">
        <v>1017</v>
      </c>
      <c r="B37" s="170" t="s">
        <v>1016</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0.84377033848000005</v>
      </c>
      <c r="AX37" s="244">
        <v>0.85077033848000005</v>
      </c>
      <c r="AY37" s="244">
        <v>0.82256954683000005</v>
      </c>
      <c r="AZ37" s="244">
        <v>0.86579969148000002</v>
      </c>
      <c r="BA37" s="244">
        <v>0.86219108836000002</v>
      </c>
      <c r="BB37" s="244">
        <v>0.85887109137999995</v>
      </c>
      <c r="BC37" s="368">
        <v>0.85582968050999997</v>
      </c>
      <c r="BD37" s="368">
        <v>0.85495047730999996</v>
      </c>
      <c r="BE37" s="368">
        <v>0.85374543530000002</v>
      </c>
      <c r="BF37" s="368">
        <v>0.85255070209999995</v>
      </c>
      <c r="BG37" s="368">
        <v>0.85143612112</v>
      </c>
      <c r="BH37" s="368">
        <v>0.85013428853999995</v>
      </c>
      <c r="BI37" s="368">
        <v>0.84714147038999998</v>
      </c>
      <c r="BJ37" s="368">
        <v>0.84410906551999998</v>
      </c>
      <c r="BK37" s="368">
        <v>0.84500244559000004</v>
      </c>
      <c r="BL37" s="368">
        <v>0.84254348319000005</v>
      </c>
      <c r="BM37" s="368">
        <v>0.83945934550000001</v>
      </c>
      <c r="BN37" s="368">
        <v>0.83650802799000001</v>
      </c>
      <c r="BO37" s="368">
        <v>0.83566920832000002</v>
      </c>
      <c r="BP37" s="368">
        <v>0.83304157154000003</v>
      </c>
      <c r="BQ37" s="368">
        <v>0.83009802475000005</v>
      </c>
      <c r="BR37" s="368">
        <v>0.82721752756</v>
      </c>
      <c r="BS37" s="368">
        <v>0.82442031772000002</v>
      </c>
      <c r="BT37" s="368">
        <v>0.82334616892000001</v>
      </c>
      <c r="BU37" s="368">
        <v>0.82065032921000003</v>
      </c>
      <c r="BV37" s="368">
        <v>0.81802350747999997</v>
      </c>
    </row>
    <row r="38" spans="1:74" ht="11.15" customHeight="1" x14ac:dyDescent="0.25">
      <c r="A38" s="159" t="s">
        <v>260</v>
      </c>
      <c r="B38" s="170" t="s">
        <v>334</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0.59798139220000002</v>
      </c>
      <c r="AX38" s="244">
        <v>0.60998139220000003</v>
      </c>
      <c r="AY38" s="244">
        <v>0.58517555958</v>
      </c>
      <c r="AZ38" s="244">
        <v>0.64165428410000003</v>
      </c>
      <c r="BA38" s="244">
        <v>0.63811235690000001</v>
      </c>
      <c r="BB38" s="244">
        <v>0.63609905641999998</v>
      </c>
      <c r="BC38" s="368">
        <v>0.58391063407999999</v>
      </c>
      <c r="BD38" s="368">
        <v>0.58189925657999997</v>
      </c>
      <c r="BE38" s="368">
        <v>0.62953626329000001</v>
      </c>
      <c r="BF38" s="368">
        <v>0.62618571029000003</v>
      </c>
      <c r="BG38" s="368">
        <v>0.62392321070000001</v>
      </c>
      <c r="BH38" s="368">
        <v>0.62145909353999995</v>
      </c>
      <c r="BI38" s="368">
        <v>0.65933084836</v>
      </c>
      <c r="BJ38" s="368">
        <v>0.65716085839000005</v>
      </c>
      <c r="BK38" s="368">
        <v>0.65634647554000003</v>
      </c>
      <c r="BL38" s="368">
        <v>0.65420502250000001</v>
      </c>
      <c r="BM38" s="368">
        <v>0.65073487297999999</v>
      </c>
      <c r="BN38" s="368">
        <v>0.64788745693000005</v>
      </c>
      <c r="BO38" s="368">
        <v>0.64568422303999995</v>
      </c>
      <c r="BP38" s="368">
        <v>0.64371030451</v>
      </c>
      <c r="BQ38" s="368">
        <v>0.64239477055000005</v>
      </c>
      <c r="BR38" s="368">
        <v>0.64114807036999999</v>
      </c>
      <c r="BS38" s="368">
        <v>0.63899210852999999</v>
      </c>
      <c r="BT38" s="368">
        <v>0.63753669511</v>
      </c>
      <c r="BU38" s="368">
        <v>0.6364915391</v>
      </c>
      <c r="BV38" s="368">
        <v>0.63552162125</v>
      </c>
    </row>
    <row r="39" spans="1:74" ht="11.15" customHeight="1" x14ac:dyDescent="0.25">
      <c r="A39" s="159" t="s">
        <v>261</v>
      </c>
      <c r="B39" s="170" t="s">
        <v>335</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0.21174154062</v>
      </c>
      <c r="AX39" s="244">
        <v>0.23258947932999999</v>
      </c>
      <c r="AY39" s="244">
        <v>0.20467480956</v>
      </c>
      <c r="AZ39" s="244">
        <v>0.20507366301999999</v>
      </c>
      <c r="BA39" s="244">
        <v>0.20244042259</v>
      </c>
      <c r="BB39" s="244">
        <v>0.19995924831</v>
      </c>
      <c r="BC39" s="368">
        <v>0.19762486403999999</v>
      </c>
      <c r="BD39" s="368">
        <v>0.19537601560000001</v>
      </c>
      <c r="BE39" s="368">
        <v>0.19295583420000001</v>
      </c>
      <c r="BF39" s="368">
        <v>0.19054123719999999</v>
      </c>
      <c r="BG39" s="368">
        <v>0.18816898196000001</v>
      </c>
      <c r="BH39" s="368">
        <v>0.18569832747000001</v>
      </c>
      <c r="BI39" s="368">
        <v>0.18339046395</v>
      </c>
      <c r="BJ39" s="368">
        <v>0.18106191505999999</v>
      </c>
      <c r="BK39" s="368">
        <v>0.18009792246</v>
      </c>
      <c r="BL39" s="368">
        <v>0.17942989183999999</v>
      </c>
      <c r="BM39" s="368">
        <v>0.17843295754999999</v>
      </c>
      <c r="BN39" s="368">
        <v>0.17750606239</v>
      </c>
      <c r="BO39" s="368">
        <v>0.17663850845000001</v>
      </c>
      <c r="BP39" s="368">
        <v>0.17588223329</v>
      </c>
      <c r="BQ39" s="368">
        <v>0.17495981786000001</v>
      </c>
      <c r="BR39" s="368">
        <v>0.17407071263000001</v>
      </c>
      <c r="BS39" s="368">
        <v>0.17322556720999999</v>
      </c>
      <c r="BT39" s="368">
        <v>0.17323478710000001</v>
      </c>
      <c r="BU39" s="368">
        <v>0.17344323773</v>
      </c>
      <c r="BV39" s="368">
        <v>0.17368813264999999</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443"/>
      <c r="BD40" s="443"/>
      <c r="BE40" s="443"/>
      <c r="BF40" s="443"/>
      <c r="BG40" s="443"/>
      <c r="BH40" s="443"/>
      <c r="BI40" s="443"/>
      <c r="BJ40" s="369"/>
      <c r="BK40" s="369"/>
      <c r="BL40" s="369"/>
      <c r="BM40" s="369"/>
      <c r="BN40" s="369"/>
      <c r="BO40" s="369"/>
      <c r="BP40" s="369"/>
      <c r="BQ40" s="369"/>
      <c r="BR40" s="369"/>
      <c r="BS40" s="369"/>
      <c r="BT40" s="369"/>
      <c r="BU40" s="369"/>
      <c r="BV40" s="369"/>
    </row>
    <row r="41" spans="1:74" ht="11.15" customHeight="1" x14ac:dyDescent="0.25">
      <c r="A41" s="159" t="s">
        <v>373</v>
      </c>
      <c r="B41" s="169" t="s">
        <v>382</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1.4200643747999999</v>
      </c>
      <c r="AT41" s="244">
        <v>1.4013330340000001</v>
      </c>
      <c r="AU41" s="244">
        <v>1.4088817468999999</v>
      </c>
      <c r="AV41" s="244">
        <v>1.4143387452</v>
      </c>
      <c r="AW41" s="244">
        <v>1.4116733214999999</v>
      </c>
      <c r="AX41" s="244">
        <v>1.4070011057</v>
      </c>
      <c r="AY41" s="244">
        <v>1.3921805829</v>
      </c>
      <c r="AZ41" s="244">
        <v>1.3854583920000001</v>
      </c>
      <c r="BA41" s="244">
        <v>1.3870305396</v>
      </c>
      <c r="BB41" s="244">
        <v>1.3877943282</v>
      </c>
      <c r="BC41" s="368">
        <v>1.4338637860000001</v>
      </c>
      <c r="BD41" s="368">
        <v>1.4323989482999999</v>
      </c>
      <c r="BE41" s="368">
        <v>1.4303491509999999</v>
      </c>
      <c r="BF41" s="368">
        <v>1.4295882390000001</v>
      </c>
      <c r="BG41" s="368">
        <v>1.4293435332</v>
      </c>
      <c r="BH41" s="368">
        <v>1.4313562366000001</v>
      </c>
      <c r="BI41" s="368">
        <v>1.4300700723999999</v>
      </c>
      <c r="BJ41" s="368">
        <v>1.4326028230000001</v>
      </c>
      <c r="BK41" s="368">
        <v>1.4336856535</v>
      </c>
      <c r="BL41" s="368">
        <v>1.4325777981000001</v>
      </c>
      <c r="BM41" s="368">
        <v>1.4346708923</v>
      </c>
      <c r="BN41" s="368">
        <v>1.431945528</v>
      </c>
      <c r="BO41" s="368">
        <v>1.4313626640999999</v>
      </c>
      <c r="BP41" s="368">
        <v>1.4271363087</v>
      </c>
      <c r="BQ41" s="368">
        <v>1.4204255457999999</v>
      </c>
      <c r="BR41" s="368">
        <v>1.4169671587999999</v>
      </c>
      <c r="BS41" s="368">
        <v>1.4140661112999999</v>
      </c>
      <c r="BT41" s="368">
        <v>1.4183581553</v>
      </c>
      <c r="BU41" s="368">
        <v>1.4143050321999999</v>
      </c>
      <c r="BV41" s="368">
        <v>1.4132718396999999</v>
      </c>
    </row>
    <row r="42" spans="1:74" ht="11.15" customHeight="1" x14ac:dyDescent="0.25">
      <c r="A42" s="159" t="s">
        <v>262</v>
      </c>
      <c r="B42" s="170" t="s">
        <v>372</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0.65869077737000004</v>
      </c>
      <c r="AX42" s="244">
        <v>0.66050081186999998</v>
      </c>
      <c r="AY42" s="244">
        <v>0.65275904120999995</v>
      </c>
      <c r="AZ42" s="244">
        <v>0.6536344771</v>
      </c>
      <c r="BA42" s="244">
        <v>0.66215981946000002</v>
      </c>
      <c r="BB42" s="244">
        <v>0.65762252711000002</v>
      </c>
      <c r="BC42" s="368">
        <v>0.65887617749000005</v>
      </c>
      <c r="BD42" s="368">
        <v>0.65732977974999995</v>
      </c>
      <c r="BE42" s="368">
        <v>0.65856326640999996</v>
      </c>
      <c r="BF42" s="368">
        <v>0.65708591447999998</v>
      </c>
      <c r="BG42" s="368">
        <v>0.65704549743999996</v>
      </c>
      <c r="BH42" s="368">
        <v>0.65848587987999996</v>
      </c>
      <c r="BI42" s="368">
        <v>0.65728802012999998</v>
      </c>
      <c r="BJ42" s="368">
        <v>0.65896441262000005</v>
      </c>
      <c r="BK42" s="368">
        <v>0.65397403879000005</v>
      </c>
      <c r="BL42" s="368">
        <v>0.65538235748999996</v>
      </c>
      <c r="BM42" s="368">
        <v>0.65966590325999996</v>
      </c>
      <c r="BN42" s="368">
        <v>0.65498942136000005</v>
      </c>
      <c r="BO42" s="368">
        <v>0.65631157068000001</v>
      </c>
      <c r="BP42" s="368">
        <v>0.65475813807000005</v>
      </c>
      <c r="BQ42" s="368">
        <v>0.65608737481000001</v>
      </c>
      <c r="BR42" s="368">
        <v>0.65460630588000002</v>
      </c>
      <c r="BS42" s="368">
        <v>0.65459667762999996</v>
      </c>
      <c r="BT42" s="368">
        <v>0.65610220463000002</v>
      </c>
      <c r="BU42" s="368">
        <v>0.65484179692</v>
      </c>
      <c r="BV42" s="368">
        <v>0.65653081383</v>
      </c>
    </row>
    <row r="43" spans="1:74" ht="11.15" customHeight="1" x14ac:dyDescent="0.25">
      <c r="A43" s="159" t="s">
        <v>1023</v>
      </c>
      <c r="B43" s="170" t="s">
        <v>1022</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0.151073121</v>
      </c>
      <c r="AY43" s="244">
        <v>0.15394946232000001</v>
      </c>
      <c r="AZ43" s="244">
        <v>0.15982827893000001</v>
      </c>
      <c r="BA43" s="244">
        <v>0.15084302399999999</v>
      </c>
      <c r="BB43" s="244">
        <v>0.15683943733</v>
      </c>
      <c r="BC43" s="368">
        <v>0.18</v>
      </c>
      <c r="BD43" s="368">
        <v>0.18</v>
      </c>
      <c r="BE43" s="368">
        <v>0.18</v>
      </c>
      <c r="BF43" s="368">
        <v>0.18</v>
      </c>
      <c r="BG43" s="368">
        <v>0.18</v>
      </c>
      <c r="BH43" s="368">
        <v>0.18</v>
      </c>
      <c r="BI43" s="368">
        <v>0.18</v>
      </c>
      <c r="BJ43" s="368">
        <v>0.18</v>
      </c>
      <c r="BK43" s="368">
        <v>0.185</v>
      </c>
      <c r="BL43" s="368">
        <v>0.185</v>
      </c>
      <c r="BM43" s="368">
        <v>0.185</v>
      </c>
      <c r="BN43" s="368">
        <v>0.19</v>
      </c>
      <c r="BO43" s="368">
        <v>0.19</v>
      </c>
      <c r="BP43" s="368">
        <v>0.19</v>
      </c>
      <c r="BQ43" s="368">
        <v>0.19</v>
      </c>
      <c r="BR43" s="368">
        <v>0.19</v>
      </c>
      <c r="BS43" s="368">
        <v>0.19</v>
      </c>
      <c r="BT43" s="368">
        <v>0.19500000000000001</v>
      </c>
      <c r="BU43" s="368">
        <v>0.19500000000000001</v>
      </c>
      <c r="BV43" s="368">
        <v>0.19500000000000001</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443"/>
      <c r="BD44" s="443"/>
      <c r="BE44" s="443"/>
      <c r="BF44" s="443"/>
      <c r="BG44" s="443"/>
      <c r="BH44" s="443"/>
      <c r="BI44" s="443"/>
      <c r="BJ44" s="369"/>
      <c r="BK44" s="369"/>
      <c r="BL44" s="369"/>
      <c r="BM44" s="369"/>
      <c r="BN44" s="369"/>
      <c r="BO44" s="369"/>
      <c r="BP44" s="369"/>
      <c r="BQ44" s="369"/>
      <c r="BR44" s="369"/>
      <c r="BS44" s="369"/>
      <c r="BT44" s="369"/>
      <c r="BU44" s="369"/>
      <c r="BV44" s="369"/>
    </row>
    <row r="45" spans="1:74" ht="11.15" customHeight="1" x14ac:dyDescent="0.25">
      <c r="A45" s="159" t="s">
        <v>375</v>
      </c>
      <c r="B45" s="169" t="s">
        <v>79</v>
      </c>
      <c r="C45" s="244">
        <v>61.680583652000003</v>
      </c>
      <c r="D45" s="244">
        <v>62.087048072999998</v>
      </c>
      <c r="E45" s="244">
        <v>62.581229252</v>
      </c>
      <c r="F45" s="244">
        <v>62.780060906999999</v>
      </c>
      <c r="G45" s="244">
        <v>62.887996547999997</v>
      </c>
      <c r="H45" s="244">
        <v>63.600630381999999</v>
      </c>
      <c r="I45" s="244">
        <v>64.354329723999996</v>
      </c>
      <c r="J45" s="244">
        <v>64.644102270000005</v>
      </c>
      <c r="K45" s="244">
        <v>64.225406051999997</v>
      </c>
      <c r="L45" s="244">
        <v>64.964357681999999</v>
      </c>
      <c r="M45" s="244">
        <v>65.306116863</v>
      </c>
      <c r="N45" s="244">
        <v>65.440371366999997</v>
      </c>
      <c r="O45" s="244">
        <v>64.413559249000002</v>
      </c>
      <c r="P45" s="244">
        <v>64.238494403999994</v>
      </c>
      <c r="Q45" s="244">
        <v>64.747717558000005</v>
      </c>
      <c r="R45" s="244">
        <v>64.957888109999999</v>
      </c>
      <c r="S45" s="244">
        <v>65.083769157000006</v>
      </c>
      <c r="T45" s="244">
        <v>65.437060242000001</v>
      </c>
      <c r="U45" s="244">
        <v>65.350721843000002</v>
      </c>
      <c r="V45" s="244">
        <v>66.246660953000003</v>
      </c>
      <c r="W45" s="244">
        <v>66.165704574000003</v>
      </c>
      <c r="X45" s="244">
        <v>66.577560382000001</v>
      </c>
      <c r="Y45" s="244">
        <v>67.397034825999995</v>
      </c>
      <c r="Z45" s="244">
        <v>67.121655817999994</v>
      </c>
      <c r="AA45" s="244">
        <v>67.122574477000001</v>
      </c>
      <c r="AB45" s="244">
        <v>66.738593374999994</v>
      </c>
      <c r="AC45" s="244">
        <v>66.817279339999999</v>
      </c>
      <c r="AD45" s="244">
        <v>64.162044628999993</v>
      </c>
      <c r="AE45" s="244">
        <v>58.800402491</v>
      </c>
      <c r="AF45" s="244">
        <v>60.873341443999998</v>
      </c>
      <c r="AG45" s="244">
        <v>62.068129919999997</v>
      </c>
      <c r="AH45" s="244">
        <v>62.036376060000002</v>
      </c>
      <c r="AI45" s="244">
        <v>61.972244754999998</v>
      </c>
      <c r="AJ45" s="244">
        <v>61.938749350999998</v>
      </c>
      <c r="AK45" s="244">
        <v>62.795510374000003</v>
      </c>
      <c r="AL45" s="244">
        <v>62.531915806999997</v>
      </c>
      <c r="AM45" s="244">
        <v>63.131339248000003</v>
      </c>
      <c r="AN45" s="244">
        <v>60.175500720000002</v>
      </c>
      <c r="AO45" s="244">
        <v>63.313346637999999</v>
      </c>
      <c r="AP45" s="244">
        <v>63.500823236999999</v>
      </c>
      <c r="AQ45" s="244">
        <v>63.986781708999999</v>
      </c>
      <c r="AR45" s="244">
        <v>63.925118521999998</v>
      </c>
      <c r="AS45" s="244">
        <v>64.790756243999994</v>
      </c>
      <c r="AT45" s="244">
        <v>64.250001878999996</v>
      </c>
      <c r="AU45" s="244">
        <v>64.002001922000005</v>
      </c>
      <c r="AV45" s="244">
        <v>65.154957934999999</v>
      </c>
      <c r="AW45" s="244">
        <v>65.500836039000006</v>
      </c>
      <c r="AX45" s="244">
        <v>64.871661923000005</v>
      </c>
      <c r="AY45" s="244">
        <v>64.654016330000005</v>
      </c>
      <c r="AZ45" s="244">
        <v>64.977562866</v>
      </c>
      <c r="BA45" s="244">
        <v>65.603646714000007</v>
      </c>
      <c r="BB45" s="244">
        <v>64.744285198</v>
      </c>
      <c r="BC45" s="368">
        <v>65.137638148999997</v>
      </c>
      <c r="BD45" s="368">
        <v>65.114842784000004</v>
      </c>
      <c r="BE45" s="368">
        <v>65.478139456999997</v>
      </c>
      <c r="BF45" s="368">
        <v>65.831474575000001</v>
      </c>
      <c r="BG45" s="368">
        <v>65.781832140999995</v>
      </c>
      <c r="BH45" s="368">
        <v>65.727826082999997</v>
      </c>
      <c r="BI45" s="368">
        <v>66.183354264000002</v>
      </c>
      <c r="BJ45" s="368">
        <v>65.979682815999993</v>
      </c>
      <c r="BK45" s="368">
        <v>65.872399784999999</v>
      </c>
      <c r="BL45" s="368">
        <v>65.876095559000007</v>
      </c>
      <c r="BM45" s="368">
        <v>65.805224960000004</v>
      </c>
      <c r="BN45" s="368">
        <v>66.301917205999999</v>
      </c>
      <c r="BO45" s="368">
        <v>66.533839650000004</v>
      </c>
      <c r="BP45" s="368">
        <v>66.789689749999994</v>
      </c>
      <c r="BQ45" s="368">
        <v>66.810299276999999</v>
      </c>
      <c r="BR45" s="368">
        <v>66.873734396000003</v>
      </c>
      <c r="BS45" s="368">
        <v>66.934950517000004</v>
      </c>
      <c r="BT45" s="368">
        <v>66.937524593999996</v>
      </c>
      <c r="BU45" s="368">
        <v>67.12314001</v>
      </c>
      <c r="BV45" s="368">
        <v>66.795991880000003</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15" customHeight="1" x14ac:dyDescent="0.25">
      <c r="A47" s="159" t="s">
        <v>374</v>
      </c>
      <c r="B47" s="169" t="s">
        <v>383</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5.3742598256000003</v>
      </c>
      <c r="AX47" s="244">
        <v>5.4797878940000002</v>
      </c>
      <c r="AY47" s="244">
        <v>5.6217995945999997</v>
      </c>
      <c r="AZ47" s="244">
        <v>5.5371614782999998</v>
      </c>
      <c r="BA47" s="244">
        <v>5.5101504948000004</v>
      </c>
      <c r="BB47" s="244">
        <v>5.4292099718999998</v>
      </c>
      <c r="BC47" s="368">
        <v>5.4254660738</v>
      </c>
      <c r="BD47" s="368">
        <v>5.4459437347000001</v>
      </c>
      <c r="BE47" s="368">
        <v>5.4779364135000002</v>
      </c>
      <c r="BF47" s="368">
        <v>5.4989858955999997</v>
      </c>
      <c r="BG47" s="368">
        <v>5.4642660455999996</v>
      </c>
      <c r="BH47" s="368">
        <v>5.4510577287000004</v>
      </c>
      <c r="BI47" s="368">
        <v>5.5154477970000002</v>
      </c>
      <c r="BJ47" s="368">
        <v>5.5930388338999997</v>
      </c>
      <c r="BK47" s="368">
        <v>5.6240749249000004</v>
      </c>
      <c r="BL47" s="368">
        <v>5.5381820084999998</v>
      </c>
      <c r="BM47" s="368">
        <v>5.5116379212000002</v>
      </c>
      <c r="BN47" s="368">
        <v>5.4307810244999999</v>
      </c>
      <c r="BO47" s="368">
        <v>5.4267121315000004</v>
      </c>
      <c r="BP47" s="368">
        <v>5.4469853611000003</v>
      </c>
      <c r="BQ47" s="368">
        <v>5.4787980934</v>
      </c>
      <c r="BR47" s="368">
        <v>5.4997974558999996</v>
      </c>
      <c r="BS47" s="368">
        <v>5.4650352521999999</v>
      </c>
      <c r="BT47" s="368">
        <v>5.4515639471000004</v>
      </c>
      <c r="BU47" s="368">
        <v>5.5158615834000004</v>
      </c>
      <c r="BV47" s="368">
        <v>5.5936274702000004</v>
      </c>
    </row>
    <row r="48" spans="1:74" ht="11.15" customHeight="1" x14ac:dyDescent="0.25">
      <c r="A48" s="159" t="s">
        <v>376</v>
      </c>
      <c r="B48" s="169" t="s">
        <v>384</v>
      </c>
      <c r="C48" s="244">
        <v>66.941709005000007</v>
      </c>
      <c r="D48" s="244">
        <v>67.360213408999996</v>
      </c>
      <c r="E48" s="244">
        <v>67.862514494999999</v>
      </c>
      <c r="F48" s="244">
        <v>68.091751905999999</v>
      </c>
      <c r="G48" s="244">
        <v>68.196124894999997</v>
      </c>
      <c r="H48" s="244">
        <v>68.908511731999994</v>
      </c>
      <c r="I48" s="244">
        <v>69.651552699999996</v>
      </c>
      <c r="J48" s="244">
        <v>69.940219204000002</v>
      </c>
      <c r="K48" s="244">
        <v>69.518671402999999</v>
      </c>
      <c r="L48" s="244">
        <v>70.252339571999997</v>
      </c>
      <c r="M48" s="244">
        <v>70.594753221000005</v>
      </c>
      <c r="N48" s="244">
        <v>70.735335719000005</v>
      </c>
      <c r="O48" s="244">
        <v>69.751945637000006</v>
      </c>
      <c r="P48" s="244">
        <v>69.583400128999997</v>
      </c>
      <c r="Q48" s="244">
        <v>70.128621456999994</v>
      </c>
      <c r="R48" s="244">
        <v>70.348095306000005</v>
      </c>
      <c r="S48" s="244">
        <v>70.457763385000007</v>
      </c>
      <c r="T48" s="244">
        <v>70.809695736999998</v>
      </c>
      <c r="U48" s="244">
        <v>70.716556931</v>
      </c>
      <c r="V48" s="244">
        <v>71.598091357000001</v>
      </c>
      <c r="W48" s="244">
        <v>71.478124503999993</v>
      </c>
      <c r="X48" s="244">
        <v>71.848946248999994</v>
      </c>
      <c r="Y48" s="244">
        <v>72.676695487000003</v>
      </c>
      <c r="Z48" s="244">
        <v>72.426733154999994</v>
      </c>
      <c r="AA48" s="244">
        <v>72.250785773999993</v>
      </c>
      <c r="AB48" s="244">
        <v>71.837226862999998</v>
      </c>
      <c r="AC48" s="244">
        <v>71.884465521999999</v>
      </c>
      <c r="AD48" s="244">
        <v>69.258077330000006</v>
      </c>
      <c r="AE48" s="244">
        <v>63.817821262000002</v>
      </c>
      <c r="AF48" s="244">
        <v>65.896062443999995</v>
      </c>
      <c r="AG48" s="244">
        <v>67.102108981000001</v>
      </c>
      <c r="AH48" s="244">
        <v>67.109341396000005</v>
      </c>
      <c r="AI48" s="244">
        <v>67.128098449000007</v>
      </c>
      <c r="AJ48" s="244">
        <v>67.078032166</v>
      </c>
      <c r="AK48" s="244">
        <v>67.959755338999997</v>
      </c>
      <c r="AL48" s="244">
        <v>67.708603005000001</v>
      </c>
      <c r="AM48" s="244">
        <v>68.424739907000003</v>
      </c>
      <c r="AN48" s="244">
        <v>65.415658907999997</v>
      </c>
      <c r="AO48" s="244">
        <v>68.570271719999994</v>
      </c>
      <c r="AP48" s="244">
        <v>68.867782472000002</v>
      </c>
      <c r="AQ48" s="244">
        <v>69.384816737999998</v>
      </c>
      <c r="AR48" s="244">
        <v>69.323194588999996</v>
      </c>
      <c r="AS48" s="244">
        <v>70.224832311</v>
      </c>
      <c r="AT48" s="244">
        <v>69.693694273000006</v>
      </c>
      <c r="AU48" s="244">
        <v>69.452458352999997</v>
      </c>
      <c r="AV48" s="244">
        <v>70.614678402999999</v>
      </c>
      <c r="AW48" s="244">
        <v>70.875095865000006</v>
      </c>
      <c r="AX48" s="244">
        <v>70.351449817000002</v>
      </c>
      <c r="AY48" s="244">
        <v>70.275815924</v>
      </c>
      <c r="AZ48" s="244">
        <v>70.514724345000005</v>
      </c>
      <c r="BA48" s="244">
        <v>71.113797208999998</v>
      </c>
      <c r="BB48" s="244">
        <v>70.173495169999995</v>
      </c>
      <c r="BC48" s="368">
        <v>70.563104222000007</v>
      </c>
      <c r="BD48" s="368">
        <v>70.560786519000004</v>
      </c>
      <c r="BE48" s="368">
        <v>70.956075870999996</v>
      </c>
      <c r="BF48" s="368">
        <v>71.330460470000006</v>
      </c>
      <c r="BG48" s="368">
        <v>71.246098187000001</v>
      </c>
      <c r="BH48" s="368">
        <v>71.178883811999995</v>
      </c>
      <c r="BI48" s="368">
        <v>71.698802060999995</v>
      </c>
      <c r="BJ48" s="368">
        <v>71.572721650000005</v>
      </c>
      <c r="BK48" s="368">
        <v>71.496474710000001</v>
      </c>
      <c r="BL48" s="368">
        <v>71.414277568000003</v>
      </c>
      <c r="BM48" s="368">
        <v>71.316862881000006</v>
      </c>
      <c r="BN48" s="368">
        <v>71.732698229999997</v>
      </c>
      <c r="BO48" s="368">
        <v>71.960551781000007</v>
      </c>
      <c r="BP48" s="368">
        <v>72.236675110999997</v>
      </c>
      <c r="BQ48" s="368">
        <v>72.289097369999993</v>
      </c>
      <c r="BR48" s="368">
        <v>72.373531851999999</v>
      </c>
      <c r="BS48" s="368">
        <v>72.399985768999997</v>
      </c>
      <c r="BT48" s="368">
        <v>72.389088541000007</v>
      </c>
      <c r="BU48" s="368">
        <v>72.639001594000007</v>
      </c>
      <c r="BV48" s="368">
        <v>72.389619350000004</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ht="11.15" customHeight="1" x14ac:dyDescent="0.25">
      <c r="A50" s="159" t="s">
        <v>897</v>
      </c>
      <c r="B50" s="171" t="s">
        <v>898</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1.1579999999999999</v>
      </c>
      <c r="AY50" s="245">
        <v>1.0569999999999999</v>
      </c>
      <c r="AZ50" s="245">
        <v>0.41599999999999998</v>
      </c>
      <c r="BA50" s="245">
        <v>0.76300000000000001</v>
      </c>
      <c r="BB50" s="245">
        <v>1.9470000000000001</v>
      </c>
      <c r="BC50" s="559" t="s">
        <v>1406</v>
      </c>
      <c r="BD50" s="559" t="s">
        <v>1406</v>
      </c>
      <c r="BE50" s="559" t="s">
        <v>1406</v>
      </c>
      <c r="BF50" s="559" t="s">
        <v>1406</v>
      </c>
      <c r="BG50" s="559" t="s">
        <v>1406</v>
      </c>
      <c r="BH50" s="559" t="s">
        <v>1406</v>
      </c>
      <c r="BI50" s="559" t="s">
        <v>1406</v>
      </c>
      <c r="BJ50" s="559" t="s">
        <v>1406</v>
      </c>
      <c r="BK50" s="559" t="s">
        <v>1406</v>
      </c>
      <c r="BL50" s="559" t="s">
        <v>1406</v>
      </c>
      <c r="BM50" s="559" t="s">
        <v>1406</v>
      </c>
      <c r="BN50" s="559" t="s">
        <v>1406</v>
      </c>
      <c r="BO50" s="559" t="s">
        <v>1406</v>
      </c>
      <c r="BP50" s="559" t="s">
        <v>1406</v>
      </c>
      <c r="BQ50" s="559" t="s">
        <v>1406</v>
      </c>
      <c r="BR50" s="559" t="s">
        <v>1406</v>
      </c>
      <c r="BS50" s="559" t="s">
        <v>1406</v>
      </c>
      <c r="BT50" s="559" t="s">
        <v>1406</v>
      </c>
      <c r="BU50" s="559" t="s">
        <v>1406</v>
      </c>
      <c r="BV50" s="559" t="s">
        <v>1406</v>
      </c>
    </row>
    <row r="51" spans="1:74" ht="12" customHeight="1" x14ac:dyDescent="0.25">
      <c r="B51" s="772" t="s">
        <v>808</v>
      </c>
      <c r="C51" s="756"/>
      <c r="D51" s="756"/>
      <c r="E51" s="756"/>
      <c r="F51" s="756"/>
      <c r="G51" s="756"/>
      <c r="H51" s="756"/>
      <c r="I51" s="756"/>
      <c r="J51" s="756"/>
      <c r="K51" s="756"/>
      <c r="L51" s="756"/>
      <c r="M51" s="756"/>
      <c r="N51" s="756"/>
      <c r="O51" s="756"/>
      <c r="P51" s="756"/>
      <c r="Q51" s="756"/>
      <c r="BD51" s="445"/>
      <c r="BE51" s="445"/>
      <c r="BF51" s="445"/>
    </row>
    <row r="52" spans="1:74" ht="12" customHeight="1" x14ac:dyDescent="0.2">
      <c r="B52" s="779" t="s">
        <v>1333</v>
      </c>
      <c r="C52" s="779"/>
      <c r="D52" s="779"/>
      <c r="E52" s="779"/>
      <c r="F52" s="779"/>
      <c r="G52" s="779"/>
      <c r="H52" s="779"/>
      <c r="I52" s="779"/>
      <c r="J52" s="779"/>
      <c r="K52" s="779"/>
      <c r="L52" s="779"/>
      <c r="M52" s="779"/>
      <c r="N52" s="779"/>
      <c r="O52" s="779"/>
      <c r="P52" s="779"/>
      <c r="Q52" s="779"/>
      <c r="R52" s="779"/>
      <c r="BD52" s="445"/>
      <c r="BE52" s="445"/>
      <c r="BF52" s="445"/>
    </row>
    <row r="53" spans="1:74" s="397" customFormat="1" ht="12" customHeight="1" x14ac:dyDescent="0.25">
      <c r="A53" s="398"/>
      <c r="B53" s="779" t="s">
        <v>1104</v>
      </c>
      <c r="C53" s="779"/>
      <c r="D53" s="779"/>
      <c r="E53" s="779"/>
      <c r="F53" s="779"/>
      <c r="G53" s="779"/>
      <c r="H53" s="779"/>
      <c r="I53" s="779"/>
      <c r="J53" s="779"/>
      <c r="K53" s="779"/>
      <c r="L53" s="779"/>
      <c r="M53" s="779"/>
      <c r="N53" s="779"/>
      <c r="O53" s="779"/>
      <c r="P53" s="779"/>
      <c r="Q53" s="779"/>
      <c r="R53" s="677"/>
      <c r="AY53" s="483"/>
      <c r="AZ53" s="483"/>
      <c r="BA53" s="483"/>
      <c r="BB53" s="483"/>
      <c r="BC53" s="483"/>
      <c r="BD53" s="483"/>
      <c r="BE53" s="483"/>
      <c r="BF53" s="483"/>
      <c r="BG53" s="483"/>
      <c r="BH53" s="483"/>
      <c r="BI53" s="483"/>
      <c r="BJ53" s="483"/>
    </row>
    <row r="54" spans="1:74" s="397" customFormat="1" ht="12" customHeight="1" x14ac:dyDescent="0.25">
      <c r="A54" s="398"/>
      <c r="B54" s="749" t="str">
        <f>"Notes: "&amp;"EIA completed modeling and analysis for this report on " &amp;Dates!D2&amp;"."</f>
        <v>Notes: EIA completed modeling and analysis for this report on Thursday May 5, 2022.</v>
      </c>
      <c r="C54" s="748"/>
      <c r="D54" s="748"/>
      <c r="E54" s="748"/>
      <c r="F54" s="748"/>
      <c r="G54" s="748"/>
      <c r="H54" s="748"/>
      <c r="I54" s="748"/>
      <c r="J54" s="748"/>
      <c r="K54" s="748"/>
      <c r="L54" s="748"/>
      <c r="M54" s="748"/>
      <c r="N54" s="748"/>
      <c r="O54" s="748"/>
      <c r="P54" s="748"/>
      <c r="Q54" s="748"/>
      <c r="AY54" s="483"/>
      <c r="AZ54" s="483"/>
      <c r="BA54" s="483"/>
      <c r="BB54" s="483"/>
      <c r="BC54" s="483"/>
      <c r="BD54" s="483"/>
      <c r="BE54" s="483"/>
      <c r="BF54" s="483"/>
      <c r="BG54" s="483"/>
      <c r="BH54" s="483"/>
      <c r="BI54" s="483"/>
      <c r="BJ54" s="483"/>
    </row>
    <row r="55" spans="1:74" s="397" customFormat="1" ht="12" customHeight="1" x14ac:dyDescent="0.25">
      <c r="A55" s="398"/>
      <c r="B55" s="749" t="s">
        <v>351</v>
      </c>
      <c r="C55" s="748"/>
      <c r="D55" s="748"/>
      <c r="E55" s="748"/>
      <c r="F55" s="748"/>
      <c r="G55" s="748"/>
      <c r="H55" s="748"/>
      <c r="I55" s="748"/>
      <c r="J55" s="748"/>
      <c r="K55" s="748"/>
      <c r="L55" s="748"/>
      <c r="M55" s="748"/>
      <c r="N55" s="748"/>
      <c r="O55" s="748"/>
      <c r="P55" s="748"/>
      <c r="Q55" s="748"/>
      <c r="AY55" s="483"/>
      <c r="AZ55" s="483"/>
      <c r="BA55" s="483"/>
      <c r="BB55" s="483"/>
      <c r="BC55" s="483"/>
      <c r="BD55" s="483"/>
      <c r="BE55" s="483"/>
      <c r="BF55" s="483"/>
      <c r="BG55" s="483"/>
      <c r="BH55" s="483"/>
      <c r="BI55" s="483"/>
      <c r="BJ55" s="483"/>
    </row>
    <row r="56" spans="1:74" s="397" customFormat="1" ht="12" customHeight="1" x14ac:dyDescent="0.25">
      <c r="A56" s="398"/>
      <c r="B56" s="773" t="s">
        <v>796</v>
      </c>
      <c r="C56" s="773"/>
      <c r="D56" s="773"/>
      <c r="E56" s="773"/>
      <c r="F56" s="773"/>
      <c r="G56" s="773"/>
      <c r="H56" s="773"/>
      <c r="I56" s="773"/>
      <c r="J56" s="773"/>
      <c r="K56" s="773"/>
      <c r="L56" s="773"/>
      <c r="M56" s="773"/>
      <c r="N56" s="773"/>
      <c r="O56" s="773"/>
      <c r="P56" s="773"/>
      <c r="Q56" s="735"/>
      <c r="AY56" s="483"/>
      <c r="AZ56" s="483"/>
      <c r="BA56" s="483"/>
      <c r="BB56" s="483"/>
      <c r="BC56" s="483"/>
      <c r="BD56" s="483"/>
      <c r="BE56" s="483"/>
      <c r="BF56" s="483"/>
      <c r="BG56" s="483"/>
      <c r="BH56" s="483"/>
      <c r="BI56" s="483"/>
      <c r="BJ56" s="483"/>
    </row>
    <row r="57" spans="1:74" s="397" customFormat="1" ht="12.75" customHeight="1" x14ac:dyDescent="0.25">
      <c r="A57" s="398"/>
      <c r="B57" s="773" t="s">
        <v>855</v>
      </c>
      <c r="C57" s="735"/>
      <c r="D57" s="735"/>
      <c r="E57" s="735"/>
      <c r="F57" s="735"/>
      <c r="G57" s="735"/>
      <c r="H57" s="735"/>
      <c r="I57" s="735"/>
      <c r="J57" s="735"/>
      <c r="K57" s="735"/>
      <c r="L57" s="735"/>
      <c r="M57" s="735"/>
      <c r="N57" s="735"/>
      <c r="O57" s="735"/>
      <c r="P57" s="735"/>
      <c r="Q57" s="735"/>
      <c r="AY57" s="483"/>
      <c r="AZ57" s="483"/>
      <c r="BA57" s="483"/>
      <c r="BB57" s="483"/>
      <c r="BC57" s="483"/>
      <c r="BD57" s="483"/>
      <c r="BE57" s="483"/>
      <c r="BF57" s="483"/>
      <c r="BG57" s="483"/>
      <c r="BH57" s="483"/>
      <c r="BI57" s="483"/>
      <c r="BJ57" s="483"/>
    </row>
    <row r="58" spans="1:74" s="397" customFormat="1" ht="12" customHeight="1" x14ac:dyDescent="0.25">
      <c r="A58" s="398"/>
      <c r="B58" s="775" t="s">
        <v>847</v>
      </c>
      <c r="C58" s="735"/>
      <c r="D58" s="735"/>
      <c r="E58" s="735"/>
      <c r="F58" s="735"/>
      <c r="G58" s="735"/>
      <c r="H58" s="735"/>
      <c r="I58" s="735"/>
      <c r="J58" s="735"/>
      <c r="K58" s="735"/>
      <c r="L58" s="735"/>
      <c r="M58" s="735"/>
      <c r="N58" s="735"/>
      <c r="O58" s="735"/>
      <c r="P58" s="735"/>
      <c r="Q58" s="735"/>
      <c r="AY58" s="483"/>
      <c r="AZ58" s="483"/>
      <c r="BA58" s="483"/>
      <c r="BB58" s="483"/>
      <c r="BC58" s="483"/>
      <c r="BD58" s="483"/>
      <c r="BE58" s="483"/>
      <c r="BF58" s="483"/>
      <c r="BG58" s="483"/>
      <c r="BH58" s="483"/>
      <c r="BI58" s="483"/>
      <c r="BJ58" s="483"/>
    </row>
    <row r="59" spans="1:74" s="397" customFormat="1" ht="12" customHeight="1" x14ac:dyDescent="0.25">
      <c r="A59" s="393"/>
      <c r="B59" s="776" t="s">
        <v>831</v>
      </c>
      <c r="C59" s="777"/>
      <c r="D59" s="777"/>
      <c r="E59" s="777"/>
      <c r="F59" s="777"/>
      <c r="G59" s="777"/>
      <c r="H59" s="777"/>
      <c r="I59" s="777"/>
      <c r="J59" s="777"/>
      <c r="K59" s="777"/>
      <c r="L59" s="777"/>
      <c r="M59" s="777"/>
      <c r="N59" s="777"/>
      <c r="O59" s="777"/>
      <c r="P59" s="777"/>
      <c r="Q59" s="735"/>
      <c r="AY59" s="483"/>
      <c r="AZ59" s="483"/>
      <c r="BA59" s="483"/>
      <c r="BB59" s="483"/>
      <c r="BC59" s="483"/>
      <c r="BD59" s="483"/>
      <c r="BE59" s="483"/>
      <c r="BF59" s="483"/>
      <c r="BG59" s="483"/>
      <c r="BH59" s="483"/>
      <c r="BI59" s="483"/>
      <c r="BJ59" s="483"/>
    </row>
    <row r="60" spans="1:74" ht="12.65" customHeight="1" x14ac:dyDescent="0.2">
      <c r="B60" s="764" t="s">
        <v>1362</v>
      </c>
      <c r="C60" s="735"/>
      <c r="D60" s="735"/>
      <c r="E60" s="735"/>
      <c r="F60" s="735"/>
      <c r="G60" s="735"/>
      <c r="H60" s="735"/>
      <c r="I60" s="735"/>
      <c r="J60" s="735"/>
      <c r="K60" s="735"/>
      <c r="L60" s="735"/>
      <c r="M60" s="735"/>
      <c r="N60" s="735"/>
      <c r="O60" s="735"/>
      <c r="P60" s="735"/>
      <c r="Q60" s="735"/>
      <c r="R60" s="397"/>
      <c r="BD60" s="445"/>
      <c r="BE60" s="445"/>
      <c r="BF60" s="445"/>
      <c r="BK60" s="370"/>
      <c r="BL60" s="370"/>
      <c r="BM60" s="370"/>
      <c r="BN60" s="370"/>
      <c r="BO60" s="370"/>
      <c r="BP60" s="370"/>
      <c r="BQ60" s="370"/>
      <c r="BR60" s="370"/>
      <c r="BS60" s="370"/>
      <c r="BT60" s="370"/>
      <c r="BU60" s="370"/>
      <c r="BV60" s="370"/>
    </row>
    <row r="61" spans="1:74" ht="10" x14ac:dyDescent="0.2">
      <c r="BD61" s="445"/>
      <c r="BE61" s="445"/>
      <c r="BF61" s="445"/>
      <c r="BK61" s="370"/>
      <c r="BL61" s="370"/>
      <c r="BM61" s="370"/>
      <c r="BN61" s="370"/>
      <c r="BO61" s="370"/>
      <c r="BP61" s="370"/>
      <c r="BQ61" s="370"/>
      <c r="BR61" s="370"/>
      <c r="BS61" s="370"/>
      <c r="BT61" s="370"/>
      <c r="BU61" s="370"/>
      <c r="BV61" s="370"/>
    </row>
    <row r="62" spans="1:74" ht="10" x14ac:dyDescent="0.2">
      <c r="BD62" s="445"/>
      <c r="BE62" s="445"/>
      <c r="BF62" s="445"/>
      <c r="BK62" s="370"/>
      <c r="BL62" s="370"/>
      <c r="BM62" s="370"/>
      <c r="BN62" s="370"/>
      <c r="BO62" s="370"/>
      <c r="BP62" s="370"/>
      <c r="BQ62" s="370"/>
      <c r="BR62" s="370"/>
      <c r="BS62" s="370"/>
      <c r="BT62" s="370"/>
      <c r="BU62" s="370"/>
      <c r="BV62" s="370"/>
    </row>
    <row r="63" spans="1:74" ht="10" x14ac:dyDescent="0.2">
      <c r="BD63" s="445"/>
      <c r="BE63" s="445"/>
      <c r="BF63" s="445"/>
      <c r="BK63" s="370"/>
      <c r="BL63" s="370"/>
      <c r="BM63" s="370"/>
      <c r="BN63" s="370"/>
      <c r="BO63" s="370"/>
      <c r="BP63" s="370"/>
      <c r="BQ63" s="370"/>
      <c r="BR63" s="370"/>
      <c r="BS63" s="370"/>
      <c r="BT63" s="370"/>
      <c r="BU63" s="370"/>
      <c r="BV63" s="370"/>
    </row>
    <row r="64" spans="1:74" ht="10" x14ac:dyDescent="0.2">
      <c r="BD64" s="445"/>
      <c r="BE64" s="445"/>
      <c r="BF64" s="445"/>
      <c r="BK64" s="370"/>
      <c r="BL64" s="370"/>
      <c r="BM64" s="370"/>
      <c r="BN64" s="370"/>
      <c r="BO64" s="370"/>
      <c r="BP64" s="370"/>
      <c r="BQ64" s="370"/>
      <c r="BR64" s="370"/>
      <c r="BS64" s="370"/>
      <c r="BT64" s="370"/>
      <c r="BU64" s="370"/>
      <c r="BV64" s="370"/>
    </row>
    <row r="65" spans="56:74" ht="10" x14ac:dyDescent="0.2">
      <c r="BD65" s="445"/>
      <c r="BE65" s="445"/>
      <c r="BF65" s="445"/>
      <c r="BK65" s="370"/>
      <c r="BL65" s="370"/>
      <c r="BM65" s="370"/>
      <c r="BN65" s="370"/>
      <c r="BO65" s="370"/>
      <c r="BP65" s="370"/>
      <c r="BQ65" s="370"/>
      <c r="BR65" s="370"/>
      <c r="BS65" s="370"/>
      <c r="BT65" s="370"/>
      <c r="BU65" s="370"/>
      <c r="BV65" s="370"/>
    </row>
    <row r="66" spans="56:74" ht="10" x14ac:dyDescent="0.2">
      <c r="BD66" s="445"/>
      <c r="BE66" s="445"/>
      <c r="BF66" s="445"/>
      <c r="BK66" s="370"/>
      <c r="BL66" s="370"/>
      <c r="BM66" s="370"/>
      <c r="BN66" s="370"/>
      <c r="BO66" s="370"/>
      <c r="BP66" s="370"/>
      <c r="BQ66" s="370"/>
      <c r="BR66" s="370"/>
      <c r="BS66" s="370"/>
      <c r="BT66" s="370"/>
      <c r="BU66" s="370"/>
      <c r="BV66" s="370"/>
    </row>
    <row r="67" spans="56:74" ht="10" x14ac:dyDescent="0.2">
      <c r="BD67" s="445"/>
      <c r="BE67" s="445"/>
      <c r="BF67" s="445"/>
      <c r="BK67" s="370"/>
      <c r="BL67" s="370"/>
      <c r="BM67" s="370"/>
      <c r="BN67" s="370"/>
      <c r="BO67" s="370"/>
      <c r="BP67" s="370"/>
      <c r="BQ67" s="370"/>
      <c r="BR67" s="370"/>
      <c r="BS67" s="370"/>
      <c r="BT67" s="370"/>
      <c r="BU67" s="370"/>
      <c r="BV67" s="370"/>
    </row>
    <row r="68" spans="56:74" ht="10" x14ac:dyDescent="0.2">
      <c r="BD68" s="445"/>
      <c r="BE68" s="445"/>
      <c r="BF68" s="445"/>
      <c r="BK68" s="370"/>
      <c r="BL68" s="370"/>
      <c r="BM68" s="370"/>
      <c r="BN68" s="370"/>
      <c r="BO68" s="370"/>
      <c r="BP68" s="370"/>
      <c r="BQ68" s="370"/>
      <c r="BR68" s="370"/>
      <c r="BS68" s="370"/>
      <c r="BT68" s="370"/>
      <c r="BU68" s="370"/>
      <c r="BV68" s="370"/>
    </row>
    <row r="69" spans="56:74" ht="10" x14ac:dyDescent="0.2">
      <c r="BD69" s="445"/>
      <c r="BE69" s="445"/>
      <c r="BF69" s="445"/>
      <c r="BK69" s="370"/>
      <c r="BL69" s="370"/>
      <c r="BM69" s="370"/>
      <c r="BN69" s="370"/>
      <c r="BO69" s="370"/>
      <c r="BP69" s="370"/>
      <c r="BQ69" s="370"/>
      <c r="BR69" s="370"/>
      <c r="BS69" s="370"/>
      <c r="BT69" s="370"/>
      <c r="BU69" s="370"/>
      <c r="BV69" s="370"/>
    </row>
    <row r="70" spans="56:74" ht="10" x14ac:dyDescent="0.2">
      <c r="BD70" s="445"/>
      <c r="BE70" s="445"/>
      <c r="BF70" s="445"/>
      <c r="BK70" s="370"/>
      <c r="BL70" s="370"/>
      <c r="BM70" s="370"/>
      <c r="BN70" s="370"/>
      <c r="BO70" s="370"/>
      <c r="BP70" s="370"/>
      <c r="BQ70" s="370"/>
      <c r="BR70" s="370"/>
      <c r="BS70" s="370"/>
      <c r="BT70" s="370"/>
      <c r="BU70" s="370"/>
      <c r="BV70" s="370"/>
    </row>
    <row r="71" spans="56:74" x14ac:dyDescent="0.25">
      <c r="BK71" s="370"/>
      <c r="BL71" s="370"/>
      <c r="BM71" s="370"/>
      <c r="BN71" s="370"/>
      <c r="BO71" s="370"/>
      <c r="BP71" s="370"/>
      <c r="BQ71" s="370"/>
      <c r="BR71" s="370"/>
      <c r="BS71" s="370"/>
      <c r="BT71" s="370"/>
      <c r="BU71" s="370"/>
      <c r="BV71" s="370"/>
    </row>
    <row r="72" spans="56:74" x14ac:dyDescent="0.25">
      <c r="BK72" s="370"/>
      <c r="BL72" s="370"/>
      <c r="BM72" s="370"/>
      <c r="BN72" s="370"/>
      <c r="BO72" s="370"/>
      <c r="BP72" s="370"/>
      <c r="BQ72" s="370"/>
      <c r="BR72" s="370"/>
      <c r="BS72" s="370"/>
      <c r="BT72" s="370"/>
      <c r="BU72" s="370"/>
      <c r="BV72" s="370"/>
    </row>
    <row r="73" spans="56:74" x14ac:dyDescent="0.25">
      <c r="BK73" s="370"/>
      <c r="BL73" s="370"/>
      <c r="BM73" s="370"/>
      <c r="BN73" s="370"/>
      <c r="BO73" s="370"/>
      <c r="BP73" s="370"/>
      <c r="BQ73" s="370"/>
      <c r="BR73" s="370"/>
      <c r="BS73" s="370"/>
      <c r="BT73" s="370"/>
      <c r="BU73" s="370"/>
      <c r="BV73" s="370"/>
    </row>
    <row r="74" spans="56:74" x14ac:dyDescent="0.25">
      <c r="BK74" s="370"/>
      <c r="BL74" s="370"/>
      <c r="BM74" s="370"/>
      <c r="BN74" s="370"/>
      <c r="BO74" s="370"/>
      <c r="BP74" s="370"/>
      <c r="BQ74" s="370"/>
      <c r="BR74" s="370"/>
      <c r="BS74" s="370"/>
      <c r="BT74" s="370"/>
      <c r="BU74" s="370"/>
      <c r="BV74" s="370"/>
    </row>
    <row r="75" spans="56:74" x14ac:dyDescent="0.25">
      <c r="BK75" s="370"/>
      <c r="BL75" s="370"/>
      <c r="BM75" s="370"/>
      <c r="BN75" s="370"/>
      <c r="BO75" s="370"/>
      <c r="BP75" s="370"/>
      <c r="BQ75" s="370"/>
      <c r="BR75" s="370"/>
      <c r="BS75" s="370"/>
      <c r="BT75" s="370"/>
      <c r="BU75" s="370"/>
      <c r="BV75" s="370"/>
    </row>
    <row r="76" spans="56:74" x14ac:dyDescent="0.25">
      <c r="BK76" s="370"/>
      <c r="BL76" s="370"/>
      <c r="BM76" s="370"/>
      <c r="BN76" s="370"/>
      <c r="BO76" s="370"/>
      <c r="BP76" s="370"/>
      <c r="BQ76" s="370"/>
      <c r="BR76" s="370"/>
      <c r="BS76" s="370"/>
      <c r="BT76" s="370"/>
      <c r="BU76" s="370"/>
      <c r="BV76" s="370"/>
    </row>
    <row r="77" spans="56:74" x14ac:dyDescent="0.25">
      <c r="BK77" s="370"/>
      <c r="BL77" s="370"/>
      <c r="BM77" s="370"/>
      <c r="BN77" s="370"/>
      <c r="BO77" s="370"/>
      <c r="BP77" s="370"/>
      <c r="BQ77" s="370"/>
      <c r="BR77" s="370"/>
      <c r="BS77" s="370"/>
      <c r="BT77" s="370"/>
      <c r="BU77" s="370"/>
      <c r="BV77" s="370"/>
    </row>
    <row r="78" spans="56:74" x14ac:dyDescent="0.25">
      <c r="BK78" s="370"/>
      <c r="BL78" s="370"/>
      <c r="BM78" s="370"/>
      <c r="BN78" s="370"/>
      <c r="BO78" s="370"/>
      <c r="BP78" s="370"/>
      <c r="BQ78" s="370"/>
      <c r="BR78" s="370"/>
      <c r="BS78" s="370"/>
      <c r="BT78" s="370"/>
      <c r="BU78" s="370"/>
      <c r="BV78" s="370"/>
    </row>
    <row r="79" spans="56:74" x14ac:dyDescent="0.25">
      <c r="BK79" s="370"/>
      <c r="BL79" s="370"/>
      <c r="BM79" s="370"/>
      <c r="BN79" s="370"/>
      <c r="BO79" s="370"/>
      <c r="BP79" s="370"/>
      <c r="BQ79" s="370"/>
      <c r="BR79" s="370"/>
      <c r="BS79" s="370"/>
      <c r="BT79" s="370"/>
      <c r="BU79" s="370"/>
      <c r="BV79" s="370"/>
    </row>
    <row r="80" spans="56: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T14"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2.453125" style="159" customWidth="1"/>
    <col min="2" max="2" width="32"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5" ht="13.4" customHeight="1" x14ac:dyDescent="0.3">
      <c r="A1" s="759" t="s">
        <v>792</v>
      </c>
      <c r="B1" s="781" t="s">
        <v>1341</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5" x14ac:dyDescent="0.25">
      <c r="A2" s="760"/>
      <c r="B2" s="671" t="str">
        <f>"U.S. Energy Information Administration  |  Short-Term Energy Outlook  - "&amp;Dates!D1</f>
        <v>U.S. Energy Information Administration  |  Short-Term Energy Outlook  - May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5"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5" ht="11.15" customHeight="1" x14ac:dyDescent="0.25">
      <c r="B5" s="246" t="s">
        <v>309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5" customHeight="1" x14ac:dyDescent="0.25">
      <c r="A6" s="159" t="s">
        <v>1004</v>
      </c>
      <c r="B6" s="170" t="s">
        <v>310</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0.95</v>
      </c>
      <c r="AX6" s="244">
        <v>0.96</v>
      </c>
      <c r="AY6" s="244">
        <v>0.97</v>
      </c>
      <c r="AZ6" s="244">
        <v>0.97</v>
      </c>
      <c r="BA6" s="244">
        <v>0.98</v>
      </c>
      <c r="BB6" s="244">
        <v>0.99</v>
      </c>
      <c r="BC6" s="368" t="s">
        <v>1407</v>
      </c>
      <c r="BD6" s="368" t="s">
        <v>1407</v>
      </c>
      <c r="BE6" s="368" t="s">
        <v>1407</v>
      </c>
      <c r="BF6" s="368" t="s">
        <v>1407</v>
      </c>
      <c r="BG6" s="368" t="s">
        <v>1407</v>
      </c>
      <c r="BH6" s="368" t="s">
        <v>1407</v>
      </c>
      <c r="BI6" s="368" t="s">
        <v>1407</v>
      </c>
      <c r="BJ6" s="368" t="s">
        <v>1407</v>
      </c>
      <c r="BK6" s="368" t="s">
        <v>1407</v>
      </c>
      <c r="BL6" s="368" t="s">
        <v>1407</v>
      </c>
      <c r="BM6" s="368" t="s">
        <v>1407</v>
      </c>
      <c r="BN6" s="368" t="s">
        <v>1407</v>
      </c>
      <c r="BO6" s="368" t="s">
        <v>1407</v>
      </c>
      <c r="BP6" s="368" t="s">
        <v>1407</v>
      </c>
      <c r="BQ6" s="368" t="s">
        <v>1407</v>
      </c>
      <c r="BR6" s="368" t="s">
        <v>1407</v>
      </c>
      <c r="BS6" s="368" t="s">
        <v>1407</v>
      </c>
      <c r="BT6" s="368" t="s">
        <v>1407</v>
      </c>
      <c r="BU6" s="368" t="s">
        <v>1407</v>
      </c>
      <c r="BV6" s="368" t="s">
        <v>1407</v>
      </c>
      <c r="BW6" s="445"/>
    </row>
    <row r="7" spans="1:75" ht="11.15" customHeight="1" x14ac:dyDescent="0.25">
      <c r="A7" s="159" t="s">
        <v>327</v>
      </c>
      <c r="B7" s="170" t="s">
        <v>318</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244">
        <v>1.2</v>
      </c>
      <c r="BC7" s="368" t="s">
        <v>1407</v>
      </c>
      <c r="BD7" s="368" t="s">
        <v>1407</v>
      </c>
      <c r="BE7" s="368" t="s">
        <v>1407</v>
      </c>
      <c r="BF7" s="368" t="s">
        <v>1407</v>
      </c>
      <c r="BG7" s="368" t="s">
        <v>1407</v>
      </c>
      <c r="BH7" s="368" t="s">
        <v>1407</v>
      </c>
      <c r="BI7" s="368" t="s">
        <v>1407</v>
      </c>
      <c r="BJ7" s="368" t="s">
        <v>1407</v>
      </c>
      <c r="BK7" s="368" t="s">
        <v>1407</v>
      </c>
      <c r="BL7" s="368" t="s">
        <v>1407</v>
      </c>
      <c r="BM7" s="368" t="s">
        <v>1407</v>
      </c>
      <c r="BN7" s="368" t="s">
        <v>1407</v>
      </c>
      <c r="BO7" s="368" t="s">
        <v>1407</v>
      </c>
      <c r="BP7" s="368" t="s">
        <v>1407</v>
      </c>
      <c r="BQ7" s="368" t="s">
        <v>1407</v>
      </c>
      <c r="BR7" s="368" t="s">
        <v>1407</v>
      </c>
      <c r="BS7" s="368" t="s">
        <v>1407</v>
      </c>
      <c r="BT7" s="368" t="s">
        <v>1407</v>
      </c>
      <c r="BU7" s="368" t="s">
        <v>1407</v>
      </c>
      <c r="BV7" s="368" t="s">
        <v>1407</v>
      </c>
      <c r="BW7" s="445"/>
    </row>
    <row r="8" spans="1:75" ht="11.15" customHeight="1" x14ac:dyDescent="0.25">
      <c r="A8" s="159" t="s">
        <v>1094</v>
      </c>
      <c r="B8" s="170" t="s">
        <v>1095</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244">
        <v>0.28000000000000003</v>
      </c>
      <c r="BC8" s="368" t="s">
        <v>1407</v>
      </c>
      <c r="BD8" s="368" t="s">
        <v>1407</v>
      </c>
      <c r="BE8" s="368" t="s">
        <v>1407</v>
      </c>
      <c r="BF8" s="368" t="s">
        <v>1407</v>
      </c>
      <c r="BG8" s="368" t="s">
        <v>1407</v>
      </c>
      <c r="BH8" s="368" t="s">
        <v>1407</v>
      </c>
      <c r="BI8" s="368" t="s">
        <v>1407</v>
      </c>
      <c r="BJ8" s="368" t="s">
        <v>1407</v>
      </c>
      <c r="BK8" s="368" t="s">
        <v>1407</v>
      </c>
      <c r="BL8" s="368" t="s">
        <v>1407</v>
      </c>
      <c r="BM8" s="368" t="s">
        <v>1407</v>
      </c>
      <c r="BN8" s="368" t="s">
        <v>1407</v>
      </c>
      <c r="BO8" s="368" t="s">
        <v>1407</v>
      </c>
      <c r="BP8" s="368" t="s">
        <v>1407</v>
      </c>
      <c r="BQ8" s="368" t="s">
        <v>1407</v>
      </c>
      <c r="BR8" s="368" t="s">
        <v>1407</v>
      </c>
      <c r="BS8" s="368" t="s">
        <v>1407</v>
      </c>
      <c r="BT8" s="368" t="s">
        <v>1407</v>
      </c>
      <c r="BU8" s="368" t="s">
        <v>1407</v>
      </c>
      <c r="BV8" s="368" t="s">
        <v>1407</v>
      </c>
      <c r="BW8" s="445"/>
    </row>
    <row r="9" spans="1:75" ht="11.15" customHeight="1" x14ac:dyDescent="0.25">
      <c r="A9" s="159" t="s">
        <v>1081</v>
      </c>
      <c r="B9" s="170" t="s">
        <v>1082</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244">
        <v>0.09</v>
      </c>
      <c r="BC9" s="368" t="s">
        <v>1407</v>
      </c>
      <c r="BD9" s="368" t="s">
        <v>1407</v>
      </c>
      <c r="BE9" s="368" t="s">
        <v>1407</v>
      </c>
      <c r="BF9" s="368" t="s">
        <v>1407</v>
      </c>
      <c r="BG9" s="368" t="s">
        <v>1407</v>
      </c>
      <c r="BH9" s="368" t="s">
        <v>1407</v>
      </c>
      <c r="BI9" s="368" t="s">
        <v>1407</v>
      </c>
      <c r="BJ9" s="368" t="s">
        <v>1407</v>
      </c>
      <c r="BK9" s="368" t="s">
        <v>1407</v>
      </c>
      <c r="BL9" s="368" t="s">
        <v>1407</v>
      </c>
      <c r="BM9" s="368" t="s">
        <v>1407</v>
      </c>
      <c r="BN9" s="368" t="s">
        <v>1407</v>
      </c>
      <c r="BO9" s="368" t="s">
        <v>1407</v>
      </c>
      <c r="BP9" s="368" t="s">
        <v>1407</v>
      </c>
      <c r="BQ9" s="368" t="s">
        <v>1407</v>
      </c>
      <c r="BR9" s="368" t="s">
        <v>1407</v>
      </c>
      <c r="BS9" s="368" t="s">
        <v>1407</v>
      </c>
      <c r="BT9" s="368" t="s">
        <v>1407</v>
      </c>
      <c r="BU9" s="368" t="s">
        <v>1407</v>
      </c>
      <c r="BV9" s="368" t="s">
        <v>1407</v>
      </c>
      <c r="BW9" s="445"/>
    </row>
    <row r="10" spans="1:75" ht="11.15" customHeight="1" x14ac:dyDescent="0.25">
      <c r="A10" s="159" t="s">
        <v>1011</v>
      </c>
      <c r="B10" s="170" t="s">
        <v>1012</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244">
        <v>0.2</v>
      </c>
      <c r="BC10" s="368" t="s">
        <v>1407</v>
      </c>
      <c r="BD10" s="368" t="s">
        <v>1407</v>
      </c>
      <c r="BE10" s="368" t="s">
        <v>1407</v>
      </c>
      <c r="BF10" s="368" t="s">
        <v>1407</v>
      </c>
      <c r="BG10" s="368" t="s">
        <v>1407</v>
      </c>
      <c r="BH10" s="368" t="s">
        <v>1407</v>
      </c>
      <c r="BI10" s="368" t="s">
        <v>1407</v>
      </c>
      <c r="BJ10" s="368" t="s">
        <v>1407</v>
      </c>
      <c r="BK10" s="368" t="s">
        <v>1407</v>
      </c>
      <c r="BL10" s="368" t="s">
        <v>1407</v>
      </c>
      <c r="BM10" s="368" t="s">
        <v>1407</v>
      </c>
      <c r="BN10" s="368" t="s">
        <v>1407</v>
      </c>
      <c r="BO10" s="368" t="s">
        <v>1407</v>
      </c>
      <c r="BP10" s="368" t="s">
        <v>1407</v>
      </c>
      <c r="BQ10" s="368" t="s">
        <v>1407</v>
      </c>
      <c r="BR10" s="368" t="s">
        <v>1407</v>
      </c>
      <c r="BS10" s="368" t="s">
        <v>1407</v>
      </c>
      <c r="BT10" s="368" t="s">
        <v>1407</v>
      </c>
      <c r="BU10" s="368" t="s">
        <v>1407</v>
      </c>
      <c r="BV10" s="368" t="s">
        <v>1407</v>
      </c>
      <c r="BW10" s="445"/>
    </row>
    <row r="11" spans="1:75" ht="11.15" customHeight="1" x14ac:dyDescent="0.25">
      <c r="A11" s="159" t="s">
        <v>1003</v>
      </c>
      <c r="B11" s="170" t="s">
        <v>311</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244">
        <v>2.6</v>
      </c>
      <c r="BC11" s="368" t="s">
        <v>1407</v>
      </c>
      <c r="BD11" s="368" t="s">
        <v>1407</v>
      </c>
      <c r="BE11" s="368" t="s">
        <v>1407</v>
      </c>
      <c r="BF11" s="368" t="s">
        <v>1407</v>
      </c>
      <c r="BG11" s="368" t="s">
        <v>1407</v>
      </c>
      <c r="BH11" s="368" t="s">
        <v>1407</v>
      </c>
      <c r="BI11" s="368" t="s">
        <v>1407</v>
      </c>
      <c r="BJ11" s="368" t="s">
        <v>1407</v>
      </c>
      <c r="BK11" s="368" t="s">
        <v>1407</v>
      </c>
      <c r="BL11" s="368" t="s">
        <v>1407</v>
      </c>
      <c r="BM11" s="368" t="s">
        <v>1407</v>
      </c>
      <c r="BN11" s="368" t="s">
        <v>1407</v>
      </c>
      <c r="BO11" s="368" t="s">
        <v>1407</v>
      </c>
      <c r="BP11" s="368" t="s">
        <v>1407</v>
      </c>
      <c r="BQ11" s="368" t="s">
        <v>1407</v>
      </c>
      <c r="BR11" s="368" t="s">
        <v>1407</v>
      </c>
      <c r="BS11" s="368" t="s">
        <v>1407</v>
      </c>
      <c r="BT11" s="368" t="s">
        <v>1407</v>
      </c>
      <c r="BU11" s="368" t="s">
        <v>1407</v>
      </c>
      <c r="BV11" s="368" t="s">
        <v>1407</v>
      </c>
      <c r="BW11" s="445"/>
    </row>
    <row r="12" spans="1:75" ht="11.15" customHeight="1" x14ac:dyDescent="0.25">
      <c r="A12" s="159" t="s">
        <v>328</v>
      </c>
      <c r="B12" s="170" t="s">
        <v>319</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244">
        <v>4.4000000000000004</v>
      </c>
      <c r="BC12" s="368" t="s">
        <v>1407</v>
      </c>
      <c r="BD12" s="368" t="s">
        <v>1407</v>
      </c>
      <c r="BE12" s="368" t="s">
        <v>1407</v>
      </c>
      <c r="BF12" s="368" t="s">
        <v>1407</v>
      </c>
      <c r="BG12" s="368" t="s">
        <v>1407</v>
      </c>
      <c r="BH12" s="368" t="s">
        <v>1407</v>
      </c>
      <c r="BI12" s="368" t="s">
        <v>1407</v>
      </c>
      <c r="BJ12" s="368" t="s">
        <v>1407</v>
      </c>
      <c r="BK12" s="368" t="s">
        <v>1407</v>
      </c>
      <c r="BL12" s="368" t="s">
        <v>1407</v>
      </c>
      <c r="BM12" s="368" t="s">
        <v>1407</v>
      </c>
      <c r="BN12" s="368" t="s">
        <v>1407</v>
      </c>
      <c r="BO12" s="368" t="s">
        <v>1407</v>
      </c>
      <c r="BP12" s="368" t="s">
        <v>1407</v>
      </c>
      <c r="BQ12" s="368" t="s">
        <v>1407</v>
      </c>
      <c r="BR12" s="368" t="s">
        <v>1407</v>
      </c>
      <c r="BS12" s="368" t="s">
        <v>1407</v>
      </c>
      <c r="BT12" s="368" t="s">
        <v>1407</v>
      </c>
      <c r="BU12" s="368" t="s">
        <v>1407</v>
      </c>
      <c r="BV12" s="368" t="s">
        <v>1407</v>
      </c>
      <c r="BW12" s="445"/>
    </row>
    <row r="13" spans="1:75" ht="11.15" customHeight="1" x14ac:dyDescent="0.25">
      <c r="A13" s="159" t="s">
        <v>321</v>
      </c>
      <c r="B13" s="170" t="s">
        <v>312</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244">
        <v>2.66</v>
      </c>
      <c r="BC13" s="368" t="s">
        <v>1407</v>
      </c>
      <c r="BD13" s="368" t="s">
        <v>1407</v>
      </c>
      <c r="BE13" s="368" t="s">
        <v>1407</v>
      </c>
      <c r="BF13" s="368" t="s">
        <v>1407</v>
      </c>
      <c r="BG13" s="368" t="s">
        <v>1407</v>
      </c>
      <c r="BH13" s="368" t="s">
        <v>1407</v>
      </c>
      <c r="BI13" s="368" t="s">
        <v>1407</v>
      </c>
      <c r="BJ13" s="368" t="s">
        <v>1407</v>
      </c>
      <c r="BK13" s="368" t="s">
        <v>1407</v>
      </c>
      <c r="BL13" s="368" t="s">
        <v>1407</v>
      </c>
      <c r="BM13" s="368" t="s">
        <v>1407</v>
      </c>
      <c r="BN13" s="368" t="s">
        <v>1407</v>
      </c>
      <c r="BO13" s="368" t="s">
        <v>1407</v>
      </c>
      <c r="BP13" s="368" t="s">
        <v>1407</v>
      </c>
      <c r="BQ13" s="368" t="s">
        <v>1407</v>
      </c>
      <c r="BR13" s="368" t="s">
        <v>1407</v>
      </c>
      <c r="BS13" s="368" t="s">
        <v>1407</v>
      </c>
      <c r="BT13" s="368" t="s">
        <v>1407</v>
      </c>
      <c r="BU13" s="368" t="s">
        <v>1407</v>
      </c>
      <c r="BV13" s="368" t="s">
        <v>1407</v>
      </c>
      <c r="BW13" s="445"/>
    </row>
    <row r="14" spans="1:75" ht="11.15" customHeight="1" x14ac:dyDescent="0.25">
      <c r="A14" s="159" t="s">
        <v>322</v>
      </c>
      <c r="B14" s="170" t="s">
        <v>313</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244">
        <v>0.91</v>
      </c>
      <c r="BC14" s="368" t="s">
        <v>1407</v>
      </c>
      <c r="BD14" s="368" t="s">
        <v>1407</v>
      </c>
      <c r="BE14" s="368" t="s">
        <v>1407</v>
      </c>
      <c r="BF14" s="368" t="s">
        <v>1407</v>
      </c>
      <c r="BG14" s="368" t="s">
        <v>1407</v>
      </c>
      <c r="BH14" s="368" t="s">
        <v>1407</v>
      </c>
      <c r="BI14" s="368" t="s">
        <v>1407</v>
      </c>
      <c r="BJ14" s="368" t="s">
        <v>1407</v>
      </c>
      <c r="BK14" s="368" t="s">
        <v>1407</v>
      </c>
      <c r="BL14" s="368" t="s">
        <v>1407</v>
      </c>
      <c r="BM14" s="368" t="s">
        <v>1407</v>
      </c>
      <c r="BN14" s="368" t="s">
        <v>1407</v>
      </c>
      <c r="BO14" s="368" t="s">
        <v>1407</v>
      </c>
      <c r="BP14" s="368" t="s">
        <v>1407</v>
      </c>
      <c r="BQ14" s="368" t="s">
        <v>1407</v>
      </c>
      <c r="BR14" s="368" t="s">
        <v>1407</v>
      </c>
      <c r="BS14" s="368" t="s">
        <v>1407</v>
      </c>
      <c r="BT14" s="368" t="s">
        <v>1407</v>
      </c>
      <c r="BU14" s="368" t="s">
        <v>1407</v>
      </c>
      <c r="BV14" s="368" t="s">
        <v>1407</v>
      </c>
      <c r="BW14" s="445"/>
    </row>
    <row r="15" spans="1:75" ht="11.15" customHeight="1" x14ac:dyDescent="0.25">
      <c r="A15" s="159" t="s">
        <v>323</v>
      </c>
      <c r="B15" s="170" t="s">
        <v>314</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244">
        <v>1.2</v>
      </c>
      <c r="BC15" s="368" t="s">
        <v>1407</v>
      </c>
      <c r="BD15" s="368" t="s">
        <v>1407</v>
      </c>
      <c r="BE15" s="368" t="s">
        <v>1407</v>
      </c>
      <c r="BF15" s="368" t="s">
        <v>1407</v>
      </c>
      <c r="BG15" s="368" t="s">
        <v>1407</v>
      </c>
      <c r="BH15" s="368" t="s">
        <v>1407</v>
      </c>
      <c r="BI15" s="368" t="s">
        <v>1407</v>
      </c>
      <c r="BJ15" s="368" t="s">
        <v>1407</v>
      </c>
      <c r="BK15" s="368" t="s">
        <v>1407</v>
      </c>
      <c r="BL15" s="368" t="s">
        <v>1407</v>
      </c>
      <c r="BM15" s="368" t="s">
        <v>1407</v>
      </c>
      <c r="BN15" s="368" t="s">
        <v>1407</v>
      </c>
      <c r="BO15" s="368" t="s">
        <v>1407</v>
      </c>
      <c r="BP15" s="368" t="s">
        <v>1407</v>
      </c>
      <c r="BQ15" s="368" t="s">
        <v>1407</v>
      </c>
      <c r="BR15" s="368" t="s">
        <v>1407</v>
      </c>
      <c r="BS15" s="368" t="s">
        <v>1407</v>
      </c>
      <c r="BT15" s="368" t="s">
        <v>1407</v>
      </c>
      <c r="BU15" s="368" t="s">
        <v>1407</v>
      </c>
      <c r="BV15" s="368" t="s">
        <v>1407</v>
      </c>
      <c r="BW15" s="445"/>
    </row>
    <row r="16" spans="1:75" ht="11.15" customHeight="1" x14ac:dyDescent="0.25">
      <c r="A16" s="159" t="s">
        <v>324</v>
      </c>
      <c r="B16" s="170" t="s">
        <v>315</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244">
        <v>10.199999999999999</v>
      </c>
      <c r="BC16" s="368" t="s">
        <v>1407</v>
      </c>
      <c r="BD16" s="368" t="s">
        <v>1407</v>
      </c>
      <c r="BE16" s="368" t="s">
        <v>1407</v>
      </c>
      <c r="BF16" s="368" t="s">
        <v>1407</v>
      </c>
      <c r="BG16" s="368" t="s">
        <v>1407</v>
      </c>
      <c r="BH16" s="368" t="s">
        <v>1407</v>
      </c>
      <c r="BI16" s="368" t="s">
        <v>1407</v>
      </c>
      <c r="BJ16" s="368" t="s">
        <v>1407</v>
      </c>
      <c r="BK16" s="368" t="s">
        <v>1407</v>
      </c>
      <c r="BL16" s="368" t="s">
        <v>1407</v>
      </c>
      <c r="BM16" s="368" t="s">
        <v>1407</v>
      </c>
      <c r="BN16" s="368" t="s">
        <v>1407</v>
      </c>
      <c r="BO16" s="368" t="s">
        <v>1407</v>
      </c>
      <c r="BP16" s="368" t="s">
        <v>1407</v>
      </c>
      <c r="BQ16" s="368" t="s">
        <v>1407</v>
      </c>
      <c r="BR16" s="368" t="s">
        <v>1407</v>
      </c>
      <c r="BS16" s="368" t="s">
        <v>1407</v>
      </c>
      <c r="BT16" s="368" t="s">
        <v>1407</v>
      </c>
      <c r="BU16" s="368" t="s">
        <v>1407</v>
      </c>
      <c r="BV16" s="368" t="s">
        <v>1407</v>
      </c>
      <c r="BW16" s="445"/>
    </row>
    <row r="17" spans="1:75" ht="11.15" customHeight="1" x14ac:dyDescent="0.25">
      <c r="A17" s="159" t="s">
        <v>325</v>
      </c>
      <c r="B17" s="170" t="s">
        <v>316</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244">
        <v>3.01</v>
      </c>
      <c r="BC17" s="368" t="s">
        <v>1407</v>
      </c>
      <c r="BD17" s="368" t="s">
        <v>1407</v>
      </c>
      <c r="BE17" s="368" t="s">
        <v>1407</v>
      </c>
      <c r="BF17" s="368" t="s">
        <v>1407</v>
      </c>
      <c r="BG17" s="368" t="s">
        <v>1407</v>
      </c>
      <c r="BH17" s="368" t="s">
        <v>1407</v>
      </c>
      <c r="BI17" s="368" t="s">
        <v>1407</v>
      </c>
      <c r="BJ17" s="368" t="s">
        <v>1407</v>
      </c>
      <c r="BK17" s="368" t="s">
        <v>1407</v>
      </c>
      <c r="BL17" s="368" t="s">
        <v>1407</v>
      </c>
      <c r="BM17" s="368" t="s">
        <v>1407</v>
      </c>
      <c r="BN17" s="368" t="s">
        <v>1407</v>
      </c>
      <c r="BO17" s="368" t="s">
        <v>1407</v>
      </c>
      <c r="BP17" s="368" t="s">
        <v>1407</v>
      </c>
      <c r="BQ17" s="368" t="s">
        <v>1407</v>
      </c>
      <c r="BR17" s="368" t="s">
        <v>1407</v>
      </c>
      <c r="BS17" s="368" t="s">
        <v>1407</v>
      </c>
      <c r="BT17" s="368" t="s">
        <v>1407</v>
      </c>
      <c r="BU17" s="368" t="s">
        <v>1407</v>
      </c>
      <c r="BV17" s="368" t="s">
        <v>1407</v>
      </c>
      <c r="BW17" s="445"/>
    </row>
    <row r="18" spans="1:75" ht="11.15" customHeight="1" x14ac:dyDescent="0.25">
      <c r="A18" s="159" t="s">
        <v>326</v>
      </c>
      <c r="B18" s="170" t="s">
        <v>317</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0.85</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244">
        <v>0.75</v>
      </c>
      <c r="BC18" s="368" t="s">
        <v>1407</v>
      </c>
      <c r="BD18" s="368" t="s">
        <v>1407</v>
      </c>
      <c r="BE18" s="368" t="s">
        <v>1407</v>
      </c>
      <c r="BF18" s="368" t="s">
        <v>1407</v>
      </c>
      <c r="BG18" s="368" t="s">
        <v>1407</v>
      </c>
      <c r="BH18" s="368" t="s">
        <v>1407</v>
      </c>
      <c r="BI18" s="368" t="s">
        <v>1407</v>
      </c>
      <c r="BJ18" s="368" t="s">
        <v>1407</v>
      </c>
      <c r="BK18" s="368" t="s">
        <v>1407</v>
      </c>
      <c r="BL18" s="368" t="s">
        <v>1407</v>
      </c>
      <c r="BM18" s="368" t="s">
        <v>1407</v>
      </c>
      <c r="BN18" s="368" t="s">
        <v>1407</v>
      </c>
      <c r="BO18" s="368" t="s">
        <v>1407</v>
      </c>
      <c r="BP18" s="368" t="s">
        <v>1407</v>
      </c>
      <c r="BQ18" s="368" t="s">
        <v>1407</v>
      </c>
      <c r="BR18" s="368" t="s">
        <v>1407</v>
      </c>
      <c r="BS18" s="368" t="s">
        <v>1407</v>
      </c>
      <c r="BT18" s="368" t="s">
        <v>1407</v>
      </c>
      <c r="BU18" s="368" t="s">
        <v>1407</v>
      </c>
      <c r="BV18" s="368" t="s">
        <v>1407</v>
      </c>
      <c r="BW18" s="445"/>
    </row>
    <row r="19" spans="1:75" ht="11.15" customHeight="1" x14ac:dyDescent="0.25">
      <c r="A19" s="159" t="s">
        <v>296</v>
      </c>
      <c r="B19" s="170" t="s">
        <v>80</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30.106000000000002</v>
      </c>
      <c r="P19" s="244">
        <v>30.091000000000001</v>
      </c>
      <c r="Q19" s="244">
        <v>29.605</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27.754999999999999</v>
      </c>
      <c r="AX19" s="244">
        <v>27.87</v>
      </c>
      <c r="AY19" s="244">
        <v>27.82</v>
      </c>
      <c r="AZ19" s="244">
        <v>28.574999999999999</v>
      </c>
      <c r="BA19" s="244">
        <v>28.215</v>
      </c>
      <c r="BB19" s="244">
        <v>28.49</v>
      </c>
      <c r="BC19" s="368">
        <v>28.932082999999999</v>
      </c>
      <c r="BD19" s="368">
        <v>29.076941000000001</v>
      </c>
      <c r="BE19" s="368">
        <v>29.211597999999999</v>
      </c>
      <c r="BF19" s="368">
        <v>29.266653999999999</v>
      </c>
      <c r="BG19" s="368">
        <v>29.331510000000002</v>
      </c>
      <c r="BH19" s="368">
        <v>29.506423000000002</v>
      </c>
      <c r="BI19" s="368">
        <v>29.505027999999999</v>
      </c>
      <c r="BJ19" s="368">
        <v>29.483687</v>
      </c>
      <c r="BK19" s="368">
        <v>29.596347000000002</v>
      </c>
      <c r="BL19" s="368">
        <v>29.595006999999999</v>
      </c>
      <c r="BM19" s="368">
        <v>29.603667000000002</v>
      </c>
      <c r="BN19" s="368">
        <v>29.597325999999999</v>
      </c>
      <c r="BO19" s="368">
        <v>29.575986</v>
      </c>
      <c r="BP19" s="368">
        <v>29.554646000000002</v>
      </c>
      <c r="BQ19" s="368">
        <v>29.538305000000001</v>
      </c>
      <c r="BR19" s="368">
        <v>29.516964999999999</v>
      </c>
      <c r="BS19" s="368">
        <v>29.505624999999998</v>
      </c>
      <c r="BT19" s="368">
        <v>29.489284999999999</v>
      </c>
      <c r="BU19" s="368">
        <v>29.467943999999999</v>
      </c>
      <c r="BV19" s="368">
        <v>29.456603999999999</v>
      </c>
      <c r="BW19" s="445"/>
    </row>
    <row r="20" spans="1:75" ht="11.15"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724"/>
      <c r="BD20" s="724"/>
      <c r="BE20" s="724"/>
      <c r="BF20" s="724"/>
      <c r="BG20" s="724"/>
      <c r="BH20" s="724"/>
      <c r="BI20" s="724"/>
      <c r="BJ20" s="443"/>
      <c r="BK20" s="443"/>
      <c r="BL20" s="443"/>
      <c r="BM20" s="443"/>
      <c r="BN20" s="443"/>
      <c r="BO20" s="443"/>
      <c r="BP20" s="443"/>
      <c r="BQ20" s="443"/>
      <c r="BR20" s="443"/>
      <c r="BS20" s="443"/>
      <c r="BT20" s="443"/>
      <c r="BU20" s="443"/>
      <c r="BV20" s="443"/>
      <c r="BW20" s="445"/>
    </row>
    <row r="21" spans="1:75" ht="11.15" customHeight="1" x14ac:dyDescent="0.25">
      <c r="A21" s="159" t="s">
        <v>374</v>
      </c>
      <c r="B21" s="169" t="s">
        <v>990</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5.3742598256000003</v>
      </c>
      <c r="AX21" s="244">
        <v>5.4797878940000002</v>
      </c>
      <c r="AY21" s="244">
        <v>5.6217995945999997</v>
      </c>
      <c r="AZ21" s="244">
        <v>5.5371614782999998</v>
      </c>
      <c r="BA21" s="244">
        <v>5.5101504948000004</v>
      </c>
      <c r="BB21" s="244">
        <v>5.4292099718999998</v>
      </c>
      <c r="BC21" s="368">
        <v>5.4254660738</v>
      </c>
      <c r="BD21" s="368">
        <v>5.4459437347000001</v>
      </c>
      <c r="BE21" s="368">
        <v>5.4779364135000002</v>
      </c>
      <c r="BF21" s="368">
        <v>5.4989858955999997</v>
      </c>
      <c r="BG21" s="368">
        <v>5.4642660455999996</v>
      </c>
      <c r="BH21" s="368">
        <v>5.4510577287000004</v>
      </c>
      <c r="BI21" s="368">
        <v>5.5154477970000002</v>
      </c>
      <c r="BJ21" s="368">
        <v>5.5930388338999997</v>
      </c>
      <c r="BK21" s="368">
        <v>5.6240749249000004</v>
      </c>
      <c r="BL21" s="368">
        <v>5.5381820084999998</v>
      </c>
      <c r="BM21" s="368">
        <v>5.5116379212000002</v>
      </c>
      <c r="BN21" s="368">
        <v>5.4307810244999999</v>
      </c>
      <c r="BO21" s="368">
        <v>5.4267121315000004</v>
      </c>
      <c r="BP21" s="368">
        <v>5.4469853611000003</v>
      </c>
      <c r="BQ21" s="368">
        <v>5.4787980934</v>
      </c>
      <c r="BR21" s="368">
        <v>5.4997974558999996</v>
      </c>
      <c r="BS21" s="368">
        <v>5.4650352521999999</v>
      </c>
      <c r="BT21" s="368">
        <v>5.4515639471000004</v>
      </c>
      <c r="BU21" s="368">
        <v>5.5158615834000004</v>
      </c>
      <c r="BV21" s="368">
        <v>5.5936274702000004</v>
      </c>
      <c r="BW21" s="445"/>
    </row>
    <row r="22" spans="1:75" ht="11.15"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443"/>
      <c r="BD22" s="443"/>
      <c r="BE22" s="443"/>
      <c r="BF22" s="443"/>
      <c r="BG22" s="443"/>
      <c r="BH22" s="443"/>
      <c r="BI22" s="443"/>
      <c r="BJ22" s="443"/>
      <c r="BK22" s="443"/>
      <c r="BL22" s="443"/>
      <c r="BM22" s="443"/>
      <c r="BN22" s="443"/>
      <c r="BO22" s="443"/>
      <c r="BP22" s="443"/>
      <c r="BQ22" s="443"/>
      <c r="BR22" s="443"/>
      <c r="BS22" s="443"/>
      <c r="BT22" s="443"/>
      <c r="BU22" s="443"/>
      <c r="BV22" s="443"/>
      <c r="BW22" s="445"/>
    </row>
    <row r="23" spans="1:75" ht="11.15" customHeight="1" x14ac:dyDescent="0.25">
      <c r="A23" s="159" t="s">
        <v>295</v>
      </c>
      <c r="B23" s="169" t="s">
        <v>1388</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35.444386387999998</v>
      </c>
      <c r="P23" s="244">
        <v>35.435905726000001</v>
      </c>
      <c r="Q23" s="244">
        <v>34.985903899</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33.129259826000002</v>
      </c>
      <c r="AX23" s="244">
        <v>33.349787894000002</v>
      </c>
      <c r="AY23" s="244">
        <v>33.441799594999999</v>
      </c>
      <c r="AZ23" s="244">
        <v>34.112161477999997</v>
      </c>
      <c r="BA23" s="244">
        <v>33.725150495000001</v>
      </c>
      <c r="BB23" s="244">
        <v>33.919209971999997</v>
      </c>
      <c r="BC23" s="368">
        <v>34.357549073999998</v>
      </c>
      <c r="BD23" s="368">
        <v>34.522884734999998</v>
      </c>
      <c r="BE23" s="368">
        <v>34.689534414000001</v>
      </c>
      <c r="BF23" s="368">
        <v>34.765639896000003</v>
      </c>
      <c r="BG23" s="368">
        <v>34.795776046</v>
      </c>
      <c r="BH23" s="368">
        <v>34.957480728999997</v>
      </c>
      <c r="BI23" s="368">
        <v>35.020475797000003</v>
      </c>
      <c r="BJ23" s="368">
        <v>35.076725834000001</v>
      </c>
      <c r="BK23" s="368">
        <v>35.220421924999997</v>
      </c>
      <c r="BL23" s="368">
        <v>35.133189008000002</v>
      </c>
      <c r="BM23" s="368">
        <v>35.115304921000003</v>
      </c>
      <c r="BN23" s="368">
        <v>35.028107024999997</v>
      </c>
      <c r="BO23" s="368">
        <v>35.002698131999999</v>
      </c>
      <c r="BP23" s="368">
        <v>35.001631361000001</v>
      </c>
      <c r="BQ23" s="368">
        <v>35.017103093000003</v>
      </c>
      <c r="BR23" s="368">
        <v>35.016762456000002</v>
      </c>
      <c r="BS23" s="368">
        <v>34.970660252000002</v>
      </c>
      <c r="BT23" s="368">
        <v>34.940848946999999</v>
      </c>
      <c r="BU23" s="368">
        <v>34.983805582999999</v>
      </c>
      <c r="BV23" s="368">
        <v>35.05023147</v>
      </c>
      <c r="BW23" s="445"/>
    </row>
    <row r="24" spans="1:75" ht="11.15"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443"/>
      <c r="BD24" s="443"/>
      <c r="BE24" s="443"/>
      <c r="BF24" s="443"/>
      <c r="BG24" s="443"/>
      <c r="BH24" s="443"/>
      <c r="BI24" s="443"/>
      <c r="BJ24" s="443"/>
      <c r="BK24" s="443"/>
      <c r="BL24" s="443"/>
      <c r="BM24" s="443"/>
      <c r="BN24" s="443"/>
      <c r="BO24" s="443"/>
      <c r="BP24" s="443"/>
      <c r="BQ24" s="443"/>
      <c r="BR24" s="443"/>
      <c r="BS24" s="443"/>
      <c r="BT24" s="443"/>
      <c r="BU24" s="443"/>
      <c r="BV24" s="443"/>
      <c r="BW24" s="445"/>
    </row>
    <row r="25" spans="1:75" ht="11.15" customHeight="1" x14ac:dyDescent="0.25">
      <c r="B25" s="246" t="s">
        <v>320</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368"/>
      <c r="BD25" s="368"/>
      <c r="BE25" s="368"/>
      <c r="BF25" s="368"/>
      <c r="BG25" s="368"/>
      <c r="BH25" s="368"/>
      <c r="BI25" s="368"/>
      <c r="BJ25" s="368"/>
      <c r="BK25" s="368"/>
      <c r="BL25" s="368"/>
      <c r="BM25" s="368"/>
      <c r="BN25" s="368"/>
      <c r="BO25" s="368"/>
      <c r="BP25" s="368"/>
      <c r="BQ25" s="368"/>
      <c r="BR25" s="368"/>
      <c r="BS25" s="368"/>
      <c r="BT25" s="368"/>
      <c r="BU25" s="368"/>
      <c r="BV25" s="368"/>
      <c r="BW25" s="445"/>
    </row>
    <row r="26" spans="1:75" ht="11.15" customHeight="1" x14ac:dyDescent="0.25">
      <c r="A26" s="159" t="s">
        <v>548</v>
      </c>
      <c r="B26" s="170" t="s">
        <v>549</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25.13</v>
      </c>
      <c r="AN26" s="244">
        <v>25.28</v>
      </c>
      <c r="AO26" s="244">
        <v>25.38</v>
      </c>
      <c r="AP26" s="244">
        <v>25.53</v>
      </c>
      <c r="AQ26" s="244">
        <v>25.53</v>
      </c>
      <c r="AR26" s="244">
        <v>25.58</v>
      </c>
      <c r="AS26" s="244">
        <v>25.58</v>
      </c>
      <c r="AT26" s="244">
        <v>25.53</v>
      </c>
      <c r="AU26" s="244">
        <v>25.53</v>
      </c>
      <c r="AV26" s="244">
        <v>25.53</v>
      </c>
      <c r="AW26" s="244">
        <v>25.53</v>
      </c>
      <c r="AX26" s="244">
        <v>25.53</v>
      </c>
      <c r="AY26" s="244">
        <v>25.53</v>
      </c>
      <c r="AZ26" s="244">
        <v>25.58</v>
      </c>
      <c r="BA26" s="244">
        <v>25.63</v>
      </c>
      <c r="BB26" s="244">
        <v>25.63</v>
      </c>
      <c r="BC26" s="444">
        <v>25.63</v>
      </c>
      <c r="BD26" s="444">
        <v>25.63</v>
      </c>
      <c r="BE26" s="444">
        <v>25.72</v>
      </c>
      <c r="BF26" s="444">
        <v>25.72</v>
      </c>
      <c r="BG26" s="444">
        <v>25.72</v>
      </c>
      <c r="BH26" s="444">
        <v>25.82</v>
      </c>
      <c r="BI26" s="444">
        <v>25.82</v>
      </c>
      <c r="BJ26" s="444">
        <v>25.82</v>
      </c>
      <c r="BK26" s="444">
        <v>26.02</v>
      </c>
      <c r="BL26" s="444">
        <v>26.02</v>
      </c>
      <c r="BM26" s="444">
        <v>26.02</v>
      </c>
      <c r="BN26" s="444">
        <v>26.02</v>
      </c>
      <c r="BO26" s="444">
        <v>26.17</v>
      </c>
      <c r="BP26" s="444">
        <v>26.17</v>
      </c>
      <c r="BQ26" s="444">
        <v>26.17</v>
      </c>
      <c r="BR26" s="444">
        <v>26.17</v>
      </c>
      <c r="BS26" s="444">
        <v>26.17</v>
      </c>
      <c r="BT26" s="444">
        <v>26.17</v>
      </c>
      <c r="BU26" s="444">
        <v>26.17</v>
      </c>
      <c r="BV26" s="444">
        <v>26.17</v>
      </c>
      <c r="BW26" s="445"/>
    </row>
    <row r="27" spans="1:75" ht="11.15" customHeight="1" x14ac:dyDescent="0.25">
      <c r="A27" s="159" t="s">
        <v>1014</v>
      </c>
      <c r="B27" s="170" t="s">
        <v>1334</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5.63</v>
      </c>
      <c r="AK27" s="244">
        <v>6.19</v>
      </c>
      <c r="AL27" s="244">
        <v>6.19</v>
      </c>
      <c r="AM27" s="244">
        <v>5.97</v>
      </c>
      <c r="AN27" s="244">
        <v>6.29</v>
      </c>
      <c r="AO27" s="244">
        <v>6.28</v>
      </c>
      <c r="AP27" s="244">
        <v>6.13</v>
      </c>
      <c r="AQ27" s="244">
        <v>6.2149999999999999</v>
      </c>
      <c r="AR27" s="244">
        <v>6.21</v>
      </c>
      <c r="AS27" s="244">
        <v>6.23</v>
      </c>
      <c r="AT27" s="244">
        <v>6.06</v>
      </c>
      <c r="AU27" s="244">
        <v>6.18</v>
      </c>
      <c r="AV27" s="244">
        <v>6.23</v>
      </c>
      <c r="AW27" s="244">
        <v>6.25</v>
      </c>
      <c r="AX27" s="244">
        <v>6.26</v>
      </c>
      <c r="AY27" s="244">
        <v>6.05</v>
      </c>
      <c r="AZ27" s="244">
        <v>6.3</v>
      </c>
      <c r="BA27" s="244">
        <v>6.09</v>
      </c>
      <c r="BB27" s="244">
        <v>6</v>
      </c>
      <c r="BC27" s="444">
        <v>6.34</v>
      </c>
      <c r="BD27" s="444">
        <v>6.49</v>
      </c>
      <c r="BE27" s="444">
        <v>6.5</v>
      </c>
      <c r="BF27" s="444">
        <v>6.48</v>
      </c>
      <c r="BG27" s="444">
        <v>6.48</v>
      </c>
      <c r="BH27" s="444">
        <v>6.48</v>
      </c>
      <c r="BI27" s="444">
        <v>6.47</v>
      </c>
      <c r="BJ27" s="444">
        <v>6.45</v>
      </c>
      <c r="BK27" s="444">
        <v>6.47</v>
      </c>
      <c r="BL27" s="444">
        <v>6.48</v>
      </c>
      <c r="BM27" s="444">
        <v>6.49</v>
      </c>
      <c r="BN27" s="444">
        <v>6.5</v>
      </c>
      <c r="BO27" s="444">
        <v>6.48</v>
      </c>
      <c r="BP27" s="444">
        <v>6.47</v>
      </c>
      <c r="BQ27" s="444">
        <v>6.46</v>
      </c>
      <c r="BR27" s="444">
        <v>6.45</v>
      </c>
      <c r="BS27" s="444">
        <v>6.44</v>
      </c>
      <c r="BT27" s="444">
        <v>6.43</v>
      </c>
      <c r="BU27" s="444">
        <v>6.42</v>
      </c>
      <c r="BV27" s="444">
        <v>6.41</v>
      </c>
      <c r="BW27" s="445"/>
    </row>
    <row r="28" spans="1:75" ht="11.15" customHeight="1" x14ac:dyDescent="0.25">
      <c r="A28" s="159" t="s">
        <v>561</v>
      </c>
      <c r="B28" s="170" t="s">
        <v>80</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30.77</v>
      </c>
      <c r="AK28" s="244">
        <v>31.32</v>
      </c>
      <c r="AL28" s="244">
        <v>31.31</v>
      </c>
      <c r="AM28" s="244">
        <v>31.1</v>
      </c>
      <c r="AN28" s="244">
        <v>31.57</v>
      </c>
      <c r="AO28" s="244">
        <v>31.66</v>
      </c>
      <c r="AP28" s="244">
        <v>31.66</v>
      </c>
      <c r="AQ28" s="244">
        <v>31.745000000000001</v>
      </c>
      <c r="AR28" s="244">
        <v>31.79</v>
      </c>
      <c r="AS28" s="244">
        <v>31.81</v>
      </c>
      <c r="AT28" s="244">
        <v>31.59</v>
      </c>
      <c r="AU28" s="244">
        <v>31.71</v>
      </c>
      <c r="AV28" s="244">
        <v>31.76</v>
      </c>
      <c r="AW28" s="244">
        <v>31.78</v>
      </c>
      <c r="AX28" s="244">
        <v>31.79</v>
      </c>
      <c r="AY28" s="244">
        <v>31.58</v>
      </c>
      <c r="AZ28" s="244">
        <v>31.88</v>
      </c>
      <c r="BA28" s="244">
        <v>31.72</v>
      </c>
      <c r="BB28" s="244">
        <v>31.63</v>
      </c>
      <c r="BC28" s="368">
        <v>31.97</v>
      </c>
      <c r="BD28" s="368">
        <v>32.119999999999997</v>
      </c>
      <c r="BE28" s="368">
        <v>32.22</v>
      </c>
      <c r="BF28" s="368">
        <v>32.200000000000003</v>
      </c>
      <c r="BG28" s="368">
        <v>32.200000000000003</v>
      </c>
      <c r="BH28" s="368">
        <v>32.299999999999997</v>
      </c>
      <c r="BI28" s="368">
        <v>32.29</v>
      </c>
      <c r="BJ28" s="368">
        <v>32.270000000000003</v>
      </c>
      <c r="BK28" s="368">
        <v>32.49</v>
      </c>
      <c r="BL28" s="368">
        <v>32.5</v>
      </c>
      <c r="BM28" s="368">
        <v>32.51</v>
      </c>
      <c r="BN28" s="368">
        <v>32.520000000000003</v>
      </c>
      <c r="BO28" s="368">
        <v>32.65</v>
      </c>
      <c r="BP28" s="368">
        <v>32.64</v>
      </c>
      <c r="BQ28" s="368">
        <v>32.630000000000003</v>
      </c>
      <c r="BR28" s="368">
        <v>32.619999999999997</v>
      </c>
      <c r="BS28" s="368">
        <v>32.61</v>
      </c>
      <c r="BT28" s="368">
        <v>32.6</v>
      </c>
      <c r="BU28" s="368">
        <v>32.590000000000003</v>
      </c>
      <c r="BV28" s="368">
        <v>32.58</v>
      </c>
      <c r="BW28" s="445"/>
    </row>
    <row r="29" spans="1:75"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368"/>
      <c r="BD29" s="368"/>
      <c r="BE29" s="368"/>
      <c r="BF29" s="368"/>
      <c r="BG29" s="368"/>
      <c r="BH29" s="368"/>
      <c r="BI29" s="368"/>
      <c r="BJ29" s="368"/>
      <c r="BK29" s="368"/>
      <c r="BL29" s="368"/>
      <c r="BM29" s="368"/>
      <c r="BN29" s="368"/>
      <c r="BO29" s="368"/>
      <c r="BP29" s="368"/>
      <c r="BQ29" s="368"/>
      <c r="BR29" s="368"/>
      <c r="BS29" s="368"/>
      <c r="BT29" s="368"/>
      <c r="BU29" s="368"/>
      <c r="BV29" s="368"/>
      <c r="BW29" s="445"/>
    </row>
    <row r="30" spans="1:75"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368"/>
      <c r="BD30" s="368"/>
      <c r="BE30" s="368"/>
      <c r="BF30" s="368"/>
      <c r="BG30" s="368"/>
      <c r="BH30" s="368"/>
      <c r="BI30" s="368"/>
      <c r="BJ30" s="368"/>
      <c r="BK30" s="368"/>
      <c r="BL30" s="368"/>
      <c r="BM30" s="368"/>
      <c r="BN30" s="368"/>
      <c r="BO30" s="368"/>
      <c r="BP30" s="368"/>
      <c r="BQ30" s="368"/>
      <c r="BR30" s="368"/>
      <c r="BS30" s="368"/>
      <c r="BT30" s="368"/>
      <c r="BU30" s="368"/>
      <c r="BV30" s="368"/>
      <c r="BW30" s="445"/>
    </row>
    <row r="31" spans="1:75" ht="11.15" customHeight="1" x14ac:dyDescent="0.25">
      <c r="A31" s="159" t="s">
        <v>550</v>
      </c>
      <c r="B31" s="170" t="s">
        <v>549</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2.02</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5.18</v>
      </c>
      <c r="AN31" s="244">
        <v>5.99</v>
      </c>
      <c r="AO31" s="244">
        <v>5.99</v>
      </c>
      <c r="AP31" s="244">
        <v>5.99</v>
      </c>
      <c r="AQ31" s="244">
        <v>5.5979999999999999</v>
      </c>
      <c r="AR31" s="244">
        <v>5.1100000000000003</v>
      </c>
      <c r="AS31" s="244">
        <v>4.49</v>
      </c>
      <c r="AT31" s="244">
        <v>4.2350000000000003</v>
      </c>
      <c r="AU31" s="244">
        <v>4.0449999999999999</v>
      </c>
      <c r="AV31" s="244">
        <v>3.75</v>
      </c>
      <c r="AW31" s="244">
        <v>3.5449999999999999</v>
      </c>
      <c r="AX31" s="244">
        <v>3.43</v>
      </c>
      <c r="AY31" s="244">
        <v>3.29</v>
      </c>
      <c r="AZ31" s="244">
        <v>2.875</v>
      </c>
      <c r="BA31" s="244">
        <v>3.12</v>
      </c>
      <c r="BB31" s="244">
        <v>2.76</v>
      </c>
      <c r="BC31" s="444">
        <v>2.7930899999999999</v>
      </c>
      <c r="BD31" s="444">
        <v>2.826892</v>
      </c>
      <c r="BE31" s="444">
        <v>2.8006959999999999</v>
      </c>
      <c r="BF31" s="444">
        <v>2.7344979999999999</v>
      </c>
      <c r="BG31" s="444">
        <v>2.6683020000000002</v>
      </c>
      <c r="BH31" s="444">
        <v>2.6021040000000002</v>
      </c>
      <c r="BI31" s="444">
        <v>2.6021040000000002</v>
      </c>
      <c r="BJ31" s="444">
        <v>2.6021040000000002</v>
      </c>
      <c r="BK31" s="444">
        <v>2.7021039999999998</v>
      </c>
      <c r="BL31" s="444">
        <v>2.7021039999999998</v>
      </c>
      <c r="BM31" s="444">
        <v>2.7021039999999998</v>
      </c>
      <c r="BN31" s="444">
        <v>2.7021039999999998</v>
      </c>
      <c r="BO31" s="444">
        <v>2.8521040000000002</v>
      </c>
      <c r="BP31" s="444">
        <v>2.8521040000000002</v>
      </c>
      <c r="BQ31" s="444">
        <v>2.8521040000000002</v>
      </c>
      <c r="BR31" s="444">
        <v>2.8521040000000002</v>
      </c>
      <c r="BS31" s="444">
        <v>2.8521040000000002</v>
      </c>
      <c r="BT31" s="444">
        <v>2.8521040000000002</v>
      </c>
      <c r="BU31" s="444">
        <v>2.8521040000000002</v>
      </c>
      <c r="BV31" s="444">
        <v>2.8521040000000002</v>
      </c>
      <c r="BW31" s="445"/>
    </row>
    <row r="32" spans="1:75" ht="11.15" customHeight="1" x14ac:dyDescent="0.25">
      <c r="A32" s="159" t="s">
        <v>1015</v>
      </c>
      <c r="B32" s="170" t="s">
        <v>1334</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0.78</v>
      </c>
      <c r="AK32" s="244">
        <v>0.71</v>
      </c>
      <c r="AL32" s="244">
        <v>0.68500000000000005</v>
      </c>
      <c r="AM32" s="244">
        <v>0.60499999999999998</v>
      </c>
      <c r="AN32" s="244">
        <v>0.70499999999999996</v>
      </c>
      <c r="AO32" s="244">
        <v>0.64500000000000002</v>
      </c>
      <c r="AP32" s="244">
        <v>0.67500000000000004</v>
      </c>
      <c r="AQ32" s="244">
        <v>0.68500000000000005</v>
      </c>
      <c r="AR32" s="244">
        <v>0.66500000000000004</v>
      </c>
      <c r="AS32" s="244">
        <v>0.6</v>
      </c>
      <c r="AT32" s="244">
        <v>0.65</v>
      </c>
      <c r="AU32" s="244">
        <v>0.56000000000000005</v>
      </c>
      <c r="AV32" s="244">
        <v>0.63500000000000001</v>
      </c>
      <c r="AW32" s="244">
        <v>0.48</v>
      </c>
      <c r="AX32" s="244">
        <v>0.49</v>
      </c>
      <c r="AY32" s="244">
        <v>0.47</v>
      </c>
      <c r="AZ32" s="244">
        <v>0.43</v>
      </c>
      <c r="BA32" s="244">
        <v>0.38500000000000001</v>
      </c>
      <c r="BB32" s="244">
        <v>0.38</v>
      </c>
      <c r="BC32" s="444">
        <v>0.24482699999999999</v>
      </c>
      <c r="BD32" s="444">
        <v>0.216167</v>
      </c>
      <c r="BE32" s="444">
        <v>0.207706</v>
      </c>
      <c r="BF32" s="444">
        <v>0.198848</v>
      </c>
      <c r="BG32" s="444">
        <v>0.200188</v>
      </c>
      <c r="BH32" s="444">
        <v>0.191473</v>
      </c>
      <c r="BI32" s="444">
        <v>0.182868</v>
      </c>
      <c r="BJ32" s="444">
        <v>0.18420900000000001</v>
      </c>
      <c r="BK32" s="444">
        <v>0.191549</v>
      </c>
      <c r="BL32" s="444">
        <v>0.20288900000000001</v>
      </c>
      <c r="BM32" s="444">
        <v>0.20422899999999999</v>
      </c>
      <c r="BN32" s="444">
        <v>0.22056999999999999</v>
      </c>
      <c r="BO32" s="444">
        <v>0.22191</v>
      </c>
      <c r="BP32" s="444">
        <v>0.23325000000000001</v>
      </c>
      <c r="BQ32" s="444">
        <v>0.239591</v>
      </c>
      <c r="BR32" s="444">
        <v>0.25093100000000002</v>
      </c>
      <c r="BS32" s="444">
        <v>0.25227100000000002</v>
      </c>
      <c r="BT32" s="444">
        <v>0.25861099999999998</v>
      </c>
      <c r="BU32" s="444">
        <v>0.26995200000000003</v>
      </c>
      <c r="BV32" s="444">
        <v>0.27129199999999998</v>
      </c>
      <c r="BW32" s="445"/>
    </row>
    <row r="33" spans="1:75" ht="11.15" customHeight="1" x14ac:dyDescent="0.25">
      <c r="A33" s="159" t="s">
        <v>806</v>
      </c>
      <c r="B33" s="170" t="s">
        <v>80</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2.02</v>
      </c>
      <c r="P33" s="244">
        <v>1.99</v>
      </c>
      <c r="Q33" s="244">
        <v>2.5299999999999998</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6.45</v>
      </c>
      <c r="AK33" s="244">
        <v>6.25</v>
      </c>
      <c r="AL33" s="244">
        <v>6.0549999999999997</v>
      </c>
      <c r="AM33" s="244">
        <v>5.7850000000000001</v>
      </c>
      <c r="AN33" s="244">
        <v>6.6950000000000003</v>
      </c>
      <c r="AO33" s="244">
        <v>6.6349999999999998</v>
      </c>
      <c r="AP33" s="244">
        <v>6.665</v>
      </c>
      <c r="AQ33" s="244">
        <v>6.2830000000000004</v>
      </c>
      <c r="AR33" s="244">
        <v>5.7750000000000004</v>
      </c>
      <c r="AS33" s="244">
        <v>5.09</v>
      </c>
      <c r="AT33" s="244">
        <v>4.8849999999999998</v>
      </c>
      <c r="AU33" s="244">
        <v>4.6050000000000004</v>
      </c>
      <c r="AV33" s="244">
        <v>4.3849999999999998</v>
      </c>
      <c r="AW33" s="244">
        <v>4.0250000000000004</v>
      </c>
      <c r="AX33" s="244">
        <v>3.92</v>
      </c>
      <c r="AY33" s="244">
        <v>3.76</v>
      </c>
      <c r="AZ33" s="244">
        <v>3.3050000000000002</v>
      </c>
      <c r="BA33" s="244">
        <v>3.5049999999999999</v>
      </c>
      <c r="BB33" s="244">
        <v>3.14</v>
      </c>
      <c r="BC33" s="368">
        <v>3.0379170000000002</v>
      </c>
      <c r="BD33" s="368">
        <v>3.043059</v>
      </c>
      <c r="BE33" s="368">
        <v>3.0084019999999998</v>
      </c>
      <c r="BF33" s="368">
        <v>2.9333459999999998</v>
      </c>
      <c r="BG33" s="368">
        <v>2.86849</v>
      </c>
      <c r="BH33" s="368">
        <v>2.793577</v>
      </c>
      <c r="BI33" s="368">
        <v>2.7849719999999998</v>
      </c>
      <c r="BJ33" s="368">
        <v>2.7863129999999998</v>
      </c>
      <c r="BK33" s="368">
        <v>2.893653</v>
      </c>
      <c r="BL33" s="368">
        <v>2.9049930000000002</v>
      </c>
      <c r="BM33" s="368">
        <v>2.9063330000000001</v>
      </c>
      <c r="BN33" s="368">
        <v>2.9226740000000002</v>
      </c>
      <c r="BO33" s="368">
        <v>3.074014</v>
      </c>
      <c r="BP33" s="368">
        <v>3.0853540000000002</v>
      </c>
      <c r="BQ33" s="368">
        <v>3.0916950000000001</v>
      </c>
      <c r="BR33" s="368">
        <v>3.1030350000000002</v>
      </c>
      <c r="BS33" s="368">
        <v>3.1043750000000001</v>
      </c>
      <c r="BT33" s="368">
        <v>3.1107149999999999</v>
      </c>
      <c r="BU33" s="368">
        <v>3.1220560000000002</v>
      </c>
      <c r="BV33" s="368">
        <v>3.1233960000000001</v>
      </c>
      <c r="BW33" s="445"/>
    </row>
    <row r="34" spans="1:75"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368"/>
      <c r="BD34" s="368"/>
      <c r="BE34" s="368"/>
      <c r="BF34" s="368"/>
      <c r="BG34" s="368"/>
      <c r="BH34" s="368"/>
      <c r="BI34" s="368"/>
      <c r="BJ34" s="368"/>
      <c r="BK34" s="368"/>
      <c r="BL34" s="368"/>
      <c r="BM34" s="368"/>
      <c r="BN34" s="368"/>
      <c r="BO34" s="368"/>
      <c r="BP34" s="368"/>
      <c r="BQ34" s="368"/>
      <c r="BR34" s="368"/>
      <c r="BS34" s="368"/>
      <c r="BT34" s="368"/>
      <c r="BU34" s="368"/>
      <c r="BV34" s="368"/>
      <c r="BW34" s="445"/>
    </row>
    <row r="35" spans="1:75" ht="11.15" customHeight="1" x14ac:dyDescent="0.25">
      <c r="A35" s="159" t="s">
        <v>895</v>
      </c>
      <c r="B35" s="171" t="s">
        <v>896</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245">
        <v>2.1040000000000001</v>
      </c>
      <c r="BC35" s="559" t="s">
        <v>1406</v>
      </c>
      <c r="BD35" s="559" t="s">
        <v>1406</v>
      </c>
      <c r="BE35" s="559" t="s">
        <v>1406</v>
      </c>
      <c r="BF35" s="559" t="s">
        <v>1406</v>
      </c>
      <c r="BG35" s="559" t="s">
        <v>1406</v>
      </c>
      <c r="BH35" s="559" t="s">
        <v>1406</v>
      </c>
      <c r="BI35" s="559" t="s">
        <v>1406</v>
      </c>
      <c r="BJ35" s="559" t="s">
        <v>1406</v>
      </c>
      <c r="BK35" s="559" t="s">
        <v>1406</v>
      </c>
      <c r="BL35" s="559" t="s">
        <v>1406</v>
      </c>
      <c r="BM35" s="559" t="s">
        <v>1406</v>
      </c>
      <c r="BN35" s="559" t="s">
        <v>1406</v>
      </c>
      <c r="BO35" s="559" t="s">
        <v>1406</v>
      </c>
      <c r="BP35" s="559" t="s">
        <v>1406</v>
      </c>
      <c r="BQ35" s="559" t="s">
        <v>1406</v>
      </c>
      <c r="BR35" s="559" t="s">
        <v>1406</v>
      </c>
      <c r="BS35" s="559" t="s">
        <v>1406</v>
      </c>
      <c r="BT35" s="559" t="s">
        <v>1406</v>
      </c>
      <c r="BU35" s="559" t="s">
        <v>1406</v>
      </c>
      <c r="BV35" s="559" t="s">
        <v>1406</v>
      </c>
      <c r="BW35" s="445"/>
    </row>
    <row r="36" spans="1:75" ht="12" customHeight="1" x14ac:dyDescent="0.25">
      <c r="B36" s="778" t="s">
        <v>1013</v>
      </c>
      <c r="C36" s="735"/>
      <c r="D36" s="735"/>
      <c r="E36" s="735"/>
      <c r="F36" s="735"/>
      <c r="G36" s="735"/>
      <c r="H36" s="735"/>
      <c r="I36" s="735"/>
      <c r="J36" s="735"/>
      <c r="K36" s="735"/>
      <c r="L36" s="735"/>
      <c r="M36" s="735"/>
      <c r="N36" s="735"/>
      <c r="O36" s="735"/>
      <c r="P36" s="735"/>
      <c r="Q36" s="735"/>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3" t="s">
        <v>1336</v>
      </c>
      <c r="C37" s="741"/>
      <c r="D37" s="741"/>
      <c r="E37" s="741"/>
      <c r="F37" s="741"/>
      <c r="G37" s="741"/>
      <c r="H37" s="741"/>
      <c r="I37" s="741"/>
      <c r="J37" s="741"/>
      <c r="K37" s="741"/>
      <c r="L37" s="741"/>
      <c r="M37" s="741"/>
      <c r="N37" s="741"/>
      <c r="O37" s="741"/>
      <c r="P37" s="741"/>
      <c r="Q37" s="735"/>
      <c r="BD37" s="445"/>
      <c r="BE37" s="445"/>
      <c r="BF37" s="445"/>
      <c r="BK37" s="445"/>
      <c r="BL37" s="445"/>
      <c r="BM37" s="445"/>
      <c r="BN37" s="445"/>
      <c r="BO37" s="445"/>
      <c r="BP37" s="445"/>
      <c r="BQ37" s="445"/>
      <c r="BR37" s="445"/>
      <c r="BS37" s="445"/>
      <c r="BT37" s="445"/>
      <c r="BU37" s="445"/>
      <c r="BV37" s="445"/>
      <c r="BW37" s="445"/>
    </row>
    <row r="38" spans="1:75" ht="12" customHeight="1" x14ac:dyDescent="0.2">
      <c r="B38" s="779" t="s">
        <v>1337</v>
      </c>
      <c r="C38" s="779"/>
      <c r="D38" s="779"/>
      <c r="E38" s="779"/>
      <c r="F38" s="779"/>
      <c r="G38" s="779"/>
      <c r="H38" s="779"/>
      <c r="I38" s="779"/>
      <c r="J38" s="779"/>
      <c r="K38" s="779"/>
      <c r="L38" s="779"/>
      <c r="M38" s="779"/>
      <c r="N38" s="779"/>
      <c r="O38" s="779"/>
      <c r="P38" s="779"/>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5">
      <c r="A39" s="398"/>
      <c r="B39" s="749" t="str">
        <f>"Notes: "&amp;"EIA completed modeling and analysis for this report on " &amp;Dates!D2&amp;"."</f>
        <v>Notes: EIA completed modeling and analysis for this report on Thursday May 5, 2022.</v>
      </c>
      <c r="C39" s="748"/>
      <c r="D39" s="748"/>
      <c r="E39" s="748"/>
      <c r="F39" s="748"/>
      <c r="G39" s="748"/>
      <c r="H39" s="748"/>
      <c r="I39" s="748"/>
      <c r="J39" s="748"/>
      <c r="K39" s="748"/>
      <c r="L39" s="748"/>
      <c r="M39" s="748"/>
      <c r="N39" s="748"/>
      <c r="O39" s="748"/>
      <c r="P39" s="748"/>
      <c r="Q39" s="748"/>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5">
      <c r="A40" s="398"/>
      <c r="B40" s="749" t="s">
        <v>351</v>
      </c>
      <c r="C40" s="748"/>
      <c r="D40" s="748"/>
      <c r="E40" s="748"/>
      <c r="F40" s="748"/>
      <c r="G40" s="748"/>
      <c r="H40" s="748"/>
      <c r="I40" s="748"/>
      <c r="J40" s="748"/>
      <c r="K40" s="748"/>
      <c r="L40" s="748"/>
      <c r="M40" s="748"/>
      <c r="N40" s="748"/>
      <c r="O40" s="748"/>
      <c r="P40" s="748"/>
      <c r="Q40" s="748"/>
      <c r="AY40" s="483"/>
      <c r="AZ40" s="483"/>
      <c r="BA40" s="483"/>
      <c r="BB40" s="483"/>
      <c r="BC40" s="483"/>
      <c r="BD40" s="577"/>
      <c r="BE40" s="577"/>
      <c r="BF40" s="577"/>
      <c r="BG40" s="483"/>
      <c r="BH40" s="483"/>
      <c r="BI40" s="483"/>
      <c r="BJ40" s="483"/>
    </row>
    <row r="41" spans="1:75" s="397" customFormat="1" ht="12" customHeight="1" x14ac:dyDescent="0.25">
      <c r="A41" s="398"/>
      <c r="B41" s="769" t="s">
        <v>878</v>
      </c>
      <c r="C41" s="756"/>
      <c r="D41" s="756"/>
      <c r="E41" s="756"/>
      <c r="F41" s="756"/>
      <c r="G41" s="756"/>
      <c r="H41" s="756"/>
      <c r="I41" s="756"/>
      <c r="J41" s="756"/>
      <c r="K41" s="756"/>
      <c r="L41" s="756"/>
      <c r="M41" s="756"/>
      <c r="N41" s="756"/>
      <c r="O41" s="756"/>
      <c r="P41" s="756"/>
      <c r="Q41" s="756"/>
      <c r="AY41" s="483"/>
      <c r="AZ41" s="483"/>
      <c r="BA41" s="483"/>
      <c r="BB41" s="483"/>
      <c r="BC41" s="483"/>
      <c r="BD41" s="577"/>
      <c r="BE41" s="577"/>
      <c r="BF41" s="577"/>
      <c r="BG41" s="483"/>
      <c r="BH41" s="483"/>
      <c r="BI41" s="483"/>
      <c r="BJ41" s="483"/>
    </row>
    <row r="42" spans="1:75" s="397" customFormat="1" ht="12" customHeight="1" x14ac:dyDescent="0.25">
      <c r="A42" s="398"/>
      <c r="B42" s="775" t="s">
        <v>847</v>
      </c>
      <c r="C42" s="735"/>
      <c r="D42" s="735"/>
      <c r="E42" s="735"/>
      <c r="F42" s="735"/>
      <c r="G42" s="735"/>
      <c r="H42" s="735"/>
      <c r="I42" s="735"/>
      <c r="J42" s="735"/>
      <c r="K42" s="735"/>
      <c r="L42" s="735"/>
      <c r="M42" s="735"/>
      <c r="N42" s="735"/>
      <c r="O42" s="735"/>
      <c r="P42" s="735"/>
      <c r="Q42" s="735"/>
      <c r="AY42" s="483"/>
      <c r="AZ42" s="483"/>
      <c r="BA42" s="483"/>
      <c r="BB42" s="483"/>
      <c r="BC42" s="483"/>
      <c r="BD42" s="577"/>
      <c r="BE42" s="577"/>
      <c r="BF42" s="577"/>
      <c r="BG42" s="483"/>
      <c r="BH42" s="483"/>
      <c r="BI42" s="483"/>
      <c r="BJ42" s="483"/>
    </row>
    <row r="43" spans="1:75" s="397" customFormat="1" ht="12" customHeight="1" x14ac:dyDescent="0.25">
      <c r="A43" s="398"/>
      <c r="B43" s="744" t="s">
        <v>831</v>
      </c>
      <c r="C43" s="745"/>
      <c r="D43" s="745"/>
      <c r="E43" s="745"/>
      <c r="F43" s="745"/>
      <c r="G43" s="745"/>
      <c r="H43" s="745"/>
      <c r="I43" s="745"/>
      <c r="J43" s="745"/>
      <c r="K43" s="745"/>
      <c r="L43" s="745"/>
      <c r="M43" s="745"/>
      <c r="N43" s="745"/>
      <c r="O43" s="745"/>
      <c r="P43" s="745"/>
      <c r="Q43" s="735"/>
      <c r="AY43" s="483"/>
      <c r="AZ43" s="483"/>
      <c r="BA43" s="483"/>
      <c r="BB43" s="483"/>
      <c r="BC43" s="483"/>
      <c r="BD43" s="577"/>
      <c r="BE43" s="577"/>
      <c r="BF43" s="577"/>
      <c r="BG43" s="483"/>
      <c r="BH43" s="483"/>
      <c r="BI43" s="483"/>
      <c r="BJ43" s="483"/>
    </row>
    <row r="44" spans="1:75" s="397" customFormat="1" ht="12" customHeight="1" x14ac:dyDescent="0.25">
      <c r="A44" s="393"/>
      <c r="B44" s="764" t="s">
        <v>1362</v>
      </c>
      <c r="C44" s="735"/>
      <c r="D44" s="735"/>
      <c r="E44" s="735"/>
      <c r="F44" s="735"/>
      <c r="G44" s="735"/>
      <c r="H44" s="735"/>
      <c r="I44" s="735"/>
      <c r="J44" s="735"/>
      <c r="K44" s="735"/>
      <c r="L44" s="735"/>
      <c r="M44" s="735"/>
      <c r="N44" s="735"/>
      <c r="O44" s="735"/>
      <c r="P44" s="735"/>
      <c r="Q44" s="735"/>
      <c r="AY44" s="483"/>
      <c r="AZ44" s="483"/>
      <c r="BA44" s="483"/>
      <c r="BB44" s="483"/>
      <c r="BC44" s="483"/>
      <c r="BD44" s="577"/>
      <c r="BE44" s="577"/>
      <c r="BF44" s="577"/>
      <c r="BG44" s="483"/>
      <c r="BH44" s="483"/>
      <c r="BI44" s="483"/>
      <c r="BJ44" s="483"/>
    </row>
    <row r="45" spans="1:75" x14ac:dyDescent="0.25">
      <c r="BK45" s="370"/>
      <c r="BL45" s="370"/>
      <c r="BM45" s="370"/>
      <c r="BN45" s="370"/>
      <c r="BO45" s="370"/>
      <c r="BP45" s="370"/>
      <c r="BQ45" s="370"/>
      <c r="BR45" s="370"/>
      <c r="BS45" s="370"/>
      <c r="BT45" s="370"/>
      <c r="BU45" s="370"/>
      <c r="BV45" s="370"/>
    </row>
    <row r="46" spans="1:75" x14ac:dyDescent="0.25">
      <c r="BK46" s="370"/>
      <c r="BL46" s="370"/>
      <c r="BM46" s="370"/>
      <c r="BN46" s="370"/>
      <c r="BO46" s="370"/>
      <c r="BP46" s="370"/>
      <c r="BQ46" s="370"/>
      <c r="BR46" s="370"/>
      <c r="BS46" s="370"/>
      <c r="BT46" s="370"/>
      <c r="BU46" s="370"/>
      <c r="BV46" s="370"/>
    </row>
    <row r="47" spans="1:75" x14ac:dyDescent="0.25">
      <c r="BK47" s="370"/>
      <c r="BL47" s="370"/>
      <c r="BM47" s="370"/>
      <c r="BN47" s="370"/>
      <c r="BO47" s="370"/>
      <c r="BP47" s="370"/>
      <c r="BQ47" s="370"/>
      <c r="BR47" s="370"/>
      <c r="BS47" s="370"/>
      <c r="BT47" s="370"/>
      <c r="BU47" s="370"/>
      <c r="BV47" s="370"/>
    </row>
    <row r="48" spans="1:75"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BV1"/>
    </sheetView>
  </sheetViews>
  <sheetFormatPr defaultColWidth="8.54296875" defaultRowHeight="10.5" x14ac:dyDescent="0.25"/>
  <cols>
    <col min="1" max="1" width="11.54296875" style="159" customWidth="1"/>
    <col min="2" max="2" width="35.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2.75" customHeight="1" x14ac:dyDescent="0.3">
      <c r="A1" s="759" t="s">
        <v>792</v>
      </c>
      <c r="B1" s="783" t="s">
        <v>1342</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row>
    <row r="2" spans="1:74" ht="12.75" customHeight="1" x14ac:dyDescent="0.25">
      <c r="A2" s="760"/>
      <c r="B2" s="486" t="str">
        <f>"U.S. Energy Information Administration  |  Short-Term Energy Outlook  - "&amp;Dates!D1</f>
        <v>U.S. Energy Information Administration  |  Short-Term Energy Outlook  - May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x14ac:dyDescent="0.25">
      <c r="B4" s="433"/>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Y5" s="152"/>
      <c r="BG5" s="572"/>
      <c r="BH5" s="572"/>
      <c r="BI5" s="572"/>
    </row>
    <row r="6" spans="1:74" ht="11.15" customHeight="1" x14ac:dyDescent="0.25">
      <c r="A6" s="159" t="s">
        <v>592</v>
      </c>
      <c r="B6" s="169" t="s">
        <v>232</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25.143364371000001</v>
      </c>
      <c r="P6" s="244">
        <v>24.948373370999999</v>
      </c>
      <c r="Q6" s="244">
        <v>24.565579370999998</v>
      </c>
      <c r="R6" s="244">
        <v>24.832524371000002</v>
      </c>
      <c r="S6" s="244">
        <v>24.901976371</v>
      </c>
      <c r="T6" s="244">
        <v>25.364424370999998</v>
      </c>
      <c r="U6" s="244">
        <v>25.499196371</v>
      </c>
      <c r="V6" s="244">
        <v>26.020218370999999</v>
      </c>
      <c r="W6" s="244">
        <v>24.865485370999998</v>
      </c>
      <c r="X6" s="244">
        <v>25.284124371000001</v>
      </c>
      <c r="Y6" s="244">
        <v>25.253156370999999</v>
      </c>
      <c r="Z6" s="244">
        <v>24.980943370999999</v>
      </c>
      <c r="AA6" s="244">
        <v>24.299284</v>
      </c>
      <c r="AB6" s="244">
        <v>24.680202000000001</v>
      </c>
      <c r="AC6" s="244">
        <v>22.669423999999999</v>
      </c>
      <c r="AD6" s="244">
        <v>17.827082999999998</v>
      </c>
      <c r="AE6" s="244">
        <v>19.510093000000001</v>
      </c>
      <c r="AF6" s="244">
        <v>21.388127999999998</v>
      </c>
      <c r="AG6" s="244">
        <v>22.186712</v>
      </c>
      <c r="AH6" s="244">
        <v>22.353397999999999</v>
      </c>
      <c r="AI6" s="244">
        <v>22.269469000000001</v>
      </c>
      <c r="AJ6" s="244">
        <v>22.446027000000001</v>
      </c>
      <c r="AK6" s="244">
        <v>22.695709999999998</v>
      </c>
      <c r="AL6" s="244">
        <v>22.662203000000002</v>
      </c>
      <c r="AM6" s="244">
        <v>22.384091000000002</v>
      </c>
      <c r="AN6" s="244">
        <v>21.268923999999998</v>
      </c>
      <c r="AO6" s="244">
        <v>23.252452000000002</v>
      </c>
      <c r="AP6" s="244">
        <v>23.201913000000001</v>
      </c>
      <c r="AQ6" s="244">
        <v>23.924572999999999</v>
      </c>
      <c r="AR6" s="244">
        <v>24.630220000000001</v>
      </c>
      <c r="AS6" s="244">
        <v>24.076121000000001</v>
      </c>
      <c r="AT6" s="244">
        <v>24.616795</v>
      </c>
      <c r="AU6" s="244">
        <v>24.247682999999999</v>
      </c>
      <c r="AV6" s="244">
        <v>23.801527</v>
      </c>
      <c r="AW6" s="244">
        <v>24.814540999999998</v>
      </c>
      <c r="AX6" s="244">
        <v>25.013586</v>
      </c>
      <c r="AY6" s="244">
        <v>23.691208998</v>
      </c>
      <c r="AZ6" s="244">
        <v>24.509521954</v>
      </c>
      <c r="BA6" s="244">
        <v>23.964227900000001</v>
      </c>
      <c r="BB6" s="244">
        <v>23.831897677000001</v>
      </c>
      <c r="BC6" s="368">
        <v>24.333646108</v>
      </c>
      <c r="BD6" s="368">
        <v>24.854768270000001</v>
      </c>
      <c r="BE6" s="368">
        <v>24.910817795</v>
      </c>
      <c r="BF6" s="368">
        <v>25.200384054000001</v>
      </c>
      <c r="BG6" s="368">
        <v>24.579212586000001</v>
      </c>
      <c r="BH6" s="368">
        <v>24.963963669999998</v>
      </c>
      <c r="BI6" s="368">
        <v>25.202257855999999</v>
      </c>
      <c r="BJ6" s="368">
        <v>25.081974794000001</v>
      </c>
      <c r="BK6" s="368">
        <v>24.151274949000001</v>
      </c>
      <c r="BL6" s="368">
        <v>24.480136493</v>
      </c>
      <c r="BM6" s="368">
        <v>24.519883739000001</v>
      </c>
      <c r="BN6" s="368">
        <v>24.535943114999998</v>
      </c>
      <c r="BO6" s="368">
        <v>24.823951188999999</v>
      </c>
      <c r="BP6" s="368">
        <v>25.135333166999999</v>
      </c>
      <c r="BQ6" s="368">
        <v>25.151441796</v>
      </c>
      <c r="BR6" s="368">
        <v>25.429658404000001</v>
      </c>
      <c r="BS6" s="368">
        <v>24.914768096</v>
      </c>
      <c r="BT6" s="368">
        <v>25.166434526</v>
      </c>
      <c r="BU6" s="368">
        <v>25.230636606000001</v>
      </c>
      <c r="BV6" s="368">
        <v>25.317479538000001</v>
      </c>
    </row>
    <row r="7" spans="1:74" ht="11.15" customHeight="1" x14ac:dyDescent="0.25">
      <c r="A7" s="159" t="s">
        <v>278</v>
      </c>
      <c r="B7" s="170" t="s">
        <v>336</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2.6348029999999998</v>
      </c>
      <c r="P7" s="244">
        <v>2.6977530000000001</v>
      </c>
      <c r="Q7" s="244">
        <v>2.5169410000000001</v>
      </c>
      <c r="R7" s="244">
        <v>2.3422670000000001</v>
      </c>
      <c r="S7" s="244">
        <v>2.5472929999999998</v>
      </c>
      <c r="T7" s="244">
        <v>2.6244679999999998</v>
      </c>
      <c r="U7" s="244">
        <v>2.6890610000000001</v>
      </c>
      <c r="V7" s="244">
        <v>2.847248</v>
      </c>
      <c r="W7" s="244">
        <v>2.7249430000000001</v>
      </c>
      <c r="X7" s="244">
        <v>2.6739999999999999</v>
      </c>
      <c r="Y7" s="244">
        <v>2.6416080000000002</v>
      </c>
      <c r="Z7" s="244">
        <v>2.611872</v>
      </c>
      <c r="AA7" s="244">
        <v>2.5146950000000001</v>
      </c>
      <c r="AB7" s="244">
        <v>2.6685400000000001</v>
      </c>
      <c r="AC7" s="244">
        <v>2.3580920000000001</v>
      </c>
      <c r="AD7" s="244">
        <v>1.902633</v>
      </c>
      <c r="AE7" s="244">
        <v>2.0819450000000002</v>
      </c>
      <c r="AF7" s="244">
        <v>2.3124180000000001</v>
      </c>
      <c r="AG7" s="244">
        <v>2.2922220000000002</v>
      </c>
      <c r="AH7" s="244">
        <v>2.308297</v>
      </c>
      <c r="AI7" s="244">
        <v>2.3360569999999998</v>
      </c>
      <c r="AJ7" s="244">
        <v>2.2575409999999998</v>
      </c>
      <c r="AK7" s="244">
        <v>2.428299</v>
      </c>
      <c r="AL7" s="244">
        <v>2.196844</v>
      </c>
      <c r="AM7" s="244">
        <v>2.2412550000000002</v>
      </c>
      <c r="AN7" s="244">
        <v>2.2327129999999999</v>
      </c>
      <c r="AO7" s="244">
        <v>2.3137099999999999</v>
      </c>
      <c r="AP7" s="244">
        <v>2.1216719999999998</v>
      </c>
      <c r="AQ7" s="244">
        <v>2.1704639999999999</v>
      </c>
      <c r="AR7" s="244">
        <v>2.427241</v>
      </c>
      <c r="AS7" s="244">
        <v>2.537706</v>
      </c>
      <c r="AT7" s="244">
        <v>2.513401</v>
      </c>
      <c r="AU7" s="244">
        <v>2.4500489999999999</v>
      </c>
      <c r="AV7" s="244">
        <v>2.342578</v>
      </c>
      <c r="AW7" s="244">
        <v>2.4687730000000001</v>
      </c>
      <c r="AX7" s="244">
        <v>2.4055420000000001</v>
      </c>
      <c r="AY7" s="244">
        <v>2.3292269999999999</v>
      </c>
      <c r="AZ7" s="244">
        <v>2.4136988430000001</v>
      </c>
      <c r="BA7" s="244">
        <v>2.3445342939999998</v>
      </c>
      <c r="BB7" s="244">
        <v>2.3138350490000001</v>
      </c>
      <c r="BC7" s="368">
        <v>2.3840727620000002</v>
      </c>
      <c r="BD7" s="368">
        <v>2.4418176659999999</v>
      </c>
      <c r="BE7" s="368">
        <v>2.484135813</v>
      </c>
      <c r="BF7" s="368">
        <v>2.543591508</v>
      </c>
      <c r="BG7" s="368">
        <v>2.4928774109999998</v>
      </c>
      <c r="BH7" s="368">
        <v>2.4669737239999998</v>
      </c>
      <c r="BI7" s="368">
        <v>2.491573265</v>
      </c>
      <c r="BJ7" s="368">
        <v>2.4941013029999999</v>
      </c>
      <c r="BK7" s="368">
        <v>2.4733309239999999</v>
      </c>
      <c r="BL7" s="368">
        <v>2.5204739260000002</v>
      </c>
      <c r="BM7" s="368">
        <v>2.4113151130000001</v>
      </c>
      <c r="BN7" s="368">
        <v>2.3524438139999999</v>
      </c>
      <c r="BO7" s="368">
        <v>2.4130885059999998</v>
      </c>
      <c r="BP7" s="368">
        <v>2.4740086429999999</v>
      </c>
      <c r="BQ7" s="368">
        <v>2.4950976069999999</v>
      </c>
      <c r="BR7" s="368">
        <v>2.5531825939999999</v>
      </c>
      <c r="BS7" s="368">
        <v>2.5040436879999999</v>
      </c>
      <c r="BT7" s="368">
        <v>2.4775201610000002</v>
      </c>
      <c r="BU7" s="368">
        <v>2.4997181340000001</v>
      </c>
      <c r="BV7" s="368">
        <v>2.5051551500000002</v>
      </c>
    </row>
    <row r="8" spans="1:74" ht="11.15" customHeight="1" x14ac:dyDescent="0.25">
      <c r="A8" s="159" t="s">
        <v>593</v>
      </c>
      <c r="B8" s="170" t="s">
        <v>337</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1.656738</v>
      </c>
      <c r="AS8" s="244">
        <v>1.6353200000000001</v>
      </c>
      <c r="AT8" s="244">
        <v>1.583728</v>
      </c>
      <c r="AU8" s="244">
        <v>1.5650120000000001</v>
      </c>
      <c r="AV8" s="244">
        <v>1.5582739999999999</v>
      </c>
      <c r="AW8" s="244">
        <v>1.742065</v>
      </c>
      <c r="AX8" s="244">
        <v>1.8345549999999999</v>
      </c>
      <c r="AY8" s="244">
        <v>1.6225000000000001</v>
      </c>
      <c r="AZ8" s="244">
        <v>1.651713113</v>
      </c>
      <c r="BA8" s="244">
        <v>1.6406002850000001</v>
      </c>
      <c r="BB8" s="244">
        <v>1.635746946</v>
      </c>
      <c r="BC8" s="368">
        <v>1.6442613479999999</v>
      </c>
      <c r="BD8" s="368">
        <v>1.6700686060000001</v>
      </c>
      <c r="BE8" s="368">
        <v>1.6632099840000001</v>
      </c>
      <c r="BF8" s="368">
        <v>1.6451805479999999</v>
      </c>
      <c r="BG8" s="368">
        <v>1.611823177</v>
      </c>
      <c r="BH8" s="368">
        <v>1.6282179480000001</v>
      </c>
      <c r="BI8" s="368">
        <v>1.6076225930000001</v>
      </c>
      <c r="BJ8" s="368">
        <v>1.7029614930000001</v>
      </c>
      <c r="BK8" s="368">
        <v>1.5903790259999999</v>
      </c>
      <c r="BL8" s="368">
        <v>1.641957568</v>
      </c>
      <c r="BM8" s="368">
        <v>1.632923627</v>
      </c>
      <c r="BN8" s="368">
        <v>1.6292543020000001</v>
      </c>
      <c r="BO8" s="368">
        <v>1.6392176839999999</v>
      </c>
      <c r="BP8" s="368">
        <v>1.6651795250000001</v>
      </c>
      <c r="BQ8" s="368">
        <v>1.66138919</v>
      </c>
      <c r="BR8" s="368">
        <v>1.6472808109999999</v>
      </c>
      <c r="BS8" s="368">
        <v>1.619079409</v>
      </c>
      <c r="BT8" s="368">
        <v>1.636459366</v>
      </c>
      <c r="BU8" s="368">
        <v>1.620213473</v>
      </c>
      <c r="BV8" s="368">
        <v>1.7153293890000001</v>
      </c>
    </row>
    <row r="9" spans="1:74" ht="11.15" customHeight="1" x14ac:dyDescent="0.25">
      <c r="A9" s="159" t="s">
        <v>276</v>
      </c>
      <c r="B9" s="170" t="s">
        <v>338</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19.933385999999999</v>
      </c>
      <c r="AB9" s="244">
        <v>20.132245999999999</v>
      </c>
      <c r="AC9" s="244">
        <v>18.462838000000001</v>
      </c>
      <c r="AD9" s="244">
        <v>14.548503</v>
      </c>
      <c r="AE9" s="244">
        <v>16.078182999999999</v>
      </c>
      <c r="AF9" s="244">
        <v>17.578056</v>
      </c>
      <c r="AG9" s="244">
        <v>18.381069</v>
      </c>
      <c r="AH9" s="244">
        <v>18.557874000000002</v>
      </c>
      <c r="AI9" s="244">
        <v>18.414828</v>
      </c>
      <c r="AJ9" s="244">
        <v>18.613648000000001</v>
      </c>
      <c r="AK9" s="244">
        <v>18.742515999999998</v>
      </c>
      <c r="AL9" s="244">
        <v>18.801689</v>
      </c>
      <c r="AM9" s="244">
        <v>18.595396000000001</v>
      </c>
      <c r="AN9" s="244">
        <v>17.444196999999999</v>
      </c>
      <c r="AO9" s="244">
        <v>19.203827</v>
      </c>
      <c r="AP9" s="244">
        <v>19.45936</v>
      </c>
      <c r="AQ9" s="244">
        <v>20.093637999999999</v>
      </c>
      <c r="AR9" s="244">
        <v>20.537154000000001</v>
      </c>
      <c r="AS9" s="244">
        <v>19.894007999999999</v>
      </c>
      <c r="AT9" s="244">
        <v>20.510579</v>
      </c>
      <c r="AU9" s="244">
        <v>20.223534999999998</v>
      </c>
      <c r="AV9" s="244">
        <v>19.891587999999999</v>
      </c>
      <c r="AW9" s="244">
        <v>20.594615999999998</v>
      </c>
      <c r="AX9" s="244">
        <v>20.764402</v>
      </c>
      <c r="AY9" s="244">
        <v>19.731010000000001</v>
      </c>
      <c r="AZ9" s="244">
        <v>20.435638000000001</v>
      </c>
      <c r="BA9" s="244">
        <v>19.970621323</v>
      </c>
      <c r="BB9" s="244">
        <v>19.873843684000001</v>
      </c>
      <c r="BC9" s="368">
        <v>20.29684</v>
      </c>
      <c r="BD9" s="368">
        <v>20.73441</v>
      </c>
      <c r="BE9" s="368">
        <v>20.754999999999999</v>
      </c>
      <c r="BF9" s="368">
        <v>21.003139999999998</v>
      </c>
      <c r="BG9" s="368">
        <v>20.46604</v>
      </c>
      <c r="BH9" s="368">
        <v>20.860299999999999</v>
      </c>
      <c r="BI9" s="368">
        <v>21.09459</v>
      </c>
      <c r="BJ9" s="368">
        <v>20.876439999999999</v>
      </c>
      <c r="BK9" s="368">
        <v>20.07789</v>
      </c>
      <c r="BL9" s="368">
        <v>20.308029999999999</v>
      </c>
      <c r="BM9" s="368">
        <v>20.465969999999999</v>
      </c>
      <c r="BN9" s="368">
        <v>20.54457</v>
      </c>
      <c r="BO9" s="368">
        <v>20.761970000000002</v>
      </c>
      <c r="BP9" s="368">
        <v>20.986470000000001</v>
      </c>
      <c r="BQ9" s="368">
        <v>20.985279999999999</v>
      </c>
      <c r="BR9" s="368">
        <v>21.219519999999999</v>
      </c>
      <c r="BS9" s="368">
        <v>20.781970000000001</v>
      </c>
      <c r="BT9" s="368">
        <v>21.04278</v>
      </c>
      <c r="BU9" s="368">
        <v>21.101030000000002</v>
      </c>
      <c r="BV9" s="368">
        <v>21.087319999999998</v>
      </c>
    </row>
    <row r="10" spans="1:74" ht="11.15" customHeight="1" x14ac:dyDescent="0.2">
      <c r="AY10" s="152"/>
      <c r="AZ10" s="152"/>
      <c r="BA10" s="152"/>
      <c r="BB10" s="152"/>
      <c r="BD10" s="445"/>
      <c r="BE10" s="445"/>
      <c r="BF10" s="445"/>
      <c r="BJ10" s="152"/>
    </row>
    <row r="11" spans="1:74" ht="11.15" customHeight="1" x14ac:dyDescent="0.25">
      <c r="A11" s="159" t="s">
        <v>594</v>
      </c>
      <c r="B11" s="169" t="s">
        <v>378</v>
      </c>
      <c r="C11" s="244">
        <v>6.6684085242000002</v>
      </c>
      <c r="D11" s="244">
        <v>6.9639073937999996</v>
      </c>
      <c r="E11" s="244">
        <v>6.9926565017</v>
      </c>
      <c r="F11" s="244">
        <v>7.0531729119</v>
      </c>
      <c r="G11" s="244">
        <v>6.9188601525999998</v>
      </c>
      <c r="H11" s="244">
        <v>7.1047229694</v>
      </c>
      <c r="I11" s="244">
        <v>7.0948517768999997</v>
      </c>
      <c r="J11" s="244">
        <v>7.1329700868000003</v>
      </c>
      <c r="K11" s="244">
        <v>7.1539086020999996</v>
      </c>
      <c r="L11" s="244">
        <v>7.0879679314999997</v>
      </c>
      <c r="M11" s="244">
        <v>6.9818808488000004</v>
      </c>
      <c r="N11" s="244">
        <v>7.0817171858999997</v>
      </c>
      <c r="O11" s="244">
        <v>6.5766383278999996</v>
      </c>
      <c r="P11" s="244">
        <v>6.8843868242999999</v>
      </c>
      <c r="Q11" s="244">
        <v>6.9124873790999999</v>
      </c>
      <c r="R11" s="244">
        <v>6.9940654930999999</v>
      </c>
      <c r="S11" s="244">
        <v>6.8533300780999999</v>
      </c>
      <c r="T11" s="244">
        <v>7.0252196339999999</v>
      </c>
      <c r="U11" s="244">
        <v>7.0579552144999997</v>
      </c>
      <c r="V11" s="244">
        <v>7.0733784281999998</v>
      </c>
      <c r="W11" s="244">
        <v>7.0795875599000002</v>
      </c>
      <c r="X11" s="244">
        <v>7.0511699508000003</v>
      </c>
      <c r="Y11" s="244">
        <v>6.9866099701</v>
      </c>
      <c r="Z11" s="244">
        <v>7.0522414077000004</v>
      </c>
      <c r="AA11" s="244">
        <v>5.4148986539999999</v>
      </c>
      <c r="AB11" s="244">
        <v>5.6602405859999996</v>
      </c>
      <c r="AC11" s="244">
        <v>5.741439067</v>
      </c>
      <c r="AD11" s="244">
        <v>5.5931337502999998</v>
      </c>
      <c r="AE11" s="244">
        <v>5.5295510222999997</v>
      </c>
      <c r="AF11" s="244">
        <v>5.7110126512999999</v>
      </c>
      <c r="AG11" s="244">
        <v>5.6972758703000004</v>
      </c>
      <c r="AH11" s="244">
        <v>5.7251858769000004</v>
      </c>
      <c r="AI11" s="244">
        <v>5.7874111893000002</v>
      </c>
      <c r="AJ11" s="244">
        <v>5.8909958065000003</v>
      </c>
      <c r="AK11" s="244">
        <v>5.7546361506999997</v>
      </c>
      <c r="AL11" s="244">
        <v>5.7962543813999998</v>
      </c>
      <c r="AM11" s="244">
        <v>5.6534082382999999</v>
      </c>
      <c r="AN11" s="244">
        <v>5.9821471477000001</v>
      </c>
      <c r="AO11" s="244">
        <v>6.0905435355000002</v>
      </c>
      <c r="AP11" s="244">
        <v>6.0326898272999996</v>
      </c>
      <c r="AQ11" s="244">
        <v>5.9978839328999998</v>
      </c>
      <c r="AR11" s="244">
        <v>6.1180964380000002</v>
      </c>
      <c r="AS11" s="244">
        <v>6.2043472101999999</v>
      </c>
      <c r="AT11" s="244">
        <v>6.2896631484999999</v>
      </c>
      <c r="AU11" s="244">
        <v>6.3224360022999999</v>
      </c>
      <c r="AV11" s="244">
        <v>6.4325235539000003</v>
      </c>
      <c r="AW11" s="244">
        <v>6.3323055039999998</v>
      </c>
      <c r="AX11" s="244">
        <v>6.4078043943000003</v>
      </c>
      <c r="AY11" s="244">
        <v>5.9418261790000004</v>
      </c>
      <c r="AZ11" s="244">
        <v>6.2292483040000004</v>
      </c>
      <c r="BA11" s="244">
        <v>6.3032154330000001</v>
      </c>
      <c r="BB11" s="244">
        <v>6.2136567339999997</v>
      </c>
      <c r="BC11" s="368">
        <v>6.1741124430000003</v>
      </c>
      <c r="BD11" s="368">
        <v>6.330804594</v>
      </c>
      <c r="BE11" s="368">
        <v>6.3175595510000004</v>
      </c>
      <c r="BF11" s="368">
        <v>6.3582842380000004</v>
      </c>
      <c r="BG11" s="368">
        <v>6.3822829969999999</v>
      </c>
      <c r="BH11" s="368">
        <v>6.4139996520000002</v>
      </c>
      <c r="BI11" s="368">
        <v>6.2946262040000001</v>
      </c>
      <c r="BJ11" s="368">
        <v>6.3816208720000001</v>
      </c>
      <c r="BK11" s="368">
        <v>6.0442736760000004</v>
      </c>
      <c r="BL11" s="368">
        <v>6.3111535160000001</v>
      </c>
      <c r="BM11" s="368">
        <v>6.3607487960000002</v>
      </c>
      <c r="BN11" s="368">
        <v>6.3688157219999999</v>
      </c>
      <c r="BO11" s="368">
        <v>6.2858608350000003</v>
      </c>
      <c r="BP11" s="368">
        <v>6.4519463869999996</v>
      </c>
      <c r="BQ11" s="368">
        <v>6.4491095400000003</v>
      </c>
      <c r="BR11" s="368">
        <v>6.4751221909999996</v>
      </c>
      <c r="BS11" s="368">
        <v>6.5021599600000002</v>
      </c>
      <c r="BT11" s="368">
        <v>6.4514186499999999</v>
      </c>
      <c r="BU11" s="368">
        <v>6.338728927</v>
      </c>
      <c r="BV11" s="368">
        <v>6.4511262309999999</v>
      </c>
    </row>
    <row r="12" spans="1:74" ht="11.15" customHeight="1" x14ac:dyDescent="0.25">
      <c r="A12" s="159" t="s">
        <v>595</v>
      </c>
      <c r="B12" s="170" t="s">
        <v>340</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2.7639478419999999</v>
      </c>
      <c r="AZ12" s="244">
        <v>2.969051296</v>
      </c>
      <c r="BA12" s="244">
        <v>3.0266829820000001</v>
      </c>
      <c r="BB12" s="244">
        <v>2.9330337869999998</v>
      </c>
      <c r="BC12" s="368">
        <v>2.874706513</v>
      </c>
      <c r="BD12" s="368">
        <v>2.979925116</v>
      </c>
      <c r="BE12" s="368">
        <v>2.9465860319999999</v>
      </c>
      <c r="BF12" s="368">
        <v>3.0166559099999999</v>
      </c>
      <c r="BG12" s="368">
        <v>3.0693004089999998</v>
      </c>
      <c r="BH12" s="368">
        <v>3.0760735029999999</v>
      </c>
      <c r="BI12" s="368">
        <v>2.966371471</v>
      </c>
      <c r="BJ12" s="368">
        <v>2.9954625859999999</v>
      </c>
      <c r="BK12" s="368">
        <v>2.7886021250000002</v>
      </c>
      <c r="BL12" s="368">
        <v>2.97683652</v>
      </c>
      <c r="BM12" s="368">
        <v>3.0252832660000002</v>
      </c>
      <c r="BN12" s="368">
        <v>2.995769009</v>
      </c>
      <c r="BO12" s="368">
        <v>2.9336357089999998</v>
      </c>
      <c r="BP12" s="368">
        <v>3.02920056</v>
      </c>
      <c r="BQ12" s="368">
        <v>3.006061973</v>
      </c>
      <c r="BR12" s="368">
        <v>3.0656241340000001</v>
      </c>
      <c r="BS12" s="368">
        <v>3.1103103609999998</v>
      </c>
      <c r="BT12" s="368">
        <v>3.1101741440000001</v>
      </c>
      <c r="BU12" s="368">
        <v>2.9991048400000002</v>
      </c>
      <c r="BV12" s="368">
        <v>3.0235878270000001</v>
      </c>
    </row>
    <row r="13" spans="1:74" ht="11.15" customHeight="1" x14ac:dyDescent="0.2">
      <c r="AY13" s="152"/>
      <c r="AZ13" s="152"/>
      <c r="BA13" s="152"/>
      <c r="BB13" s="152"/>
      <c r="BD13" s="445"/>
      <c r="BE13" s="445"/>
      <c r="BF13" s="445"/>
      <c r="BJ13" s="152"/>
    </row>
    <row r="14" spans="1:74" ht="11.15" customHeight="1" x14ac:dyDescent="0.25">
      <c r="A14" s="159" t="s">
        <v>596</v>
      </c>
      <c r="B14" s="169" t="s">
        <v>379</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14.05114889</v>
      </c>
      <c r="AB14" s="244">
        <v>14.608667787</v>
      </c>
      <c r="AC14" s="244">
        <v>13.431921553</v>
      </c>
      <c r="AD14" s="244">
        <v>11.054276601</v>
      </c>
      <c r="AE14" s="244">
        <v>11.413029852999999</v>
      </c>
      <c r="AF14" s="244">
        <v>12.720753345</v>
      </c>
      <c r="AG14" s="244">
        <v>13.705280233</v>
      </c>
      <c r="AH14" s="244">
        <v>13.157936239</v>
      </c>
      <c r="AI14" s="244">
        <v>13.913612877</v>
      </c>
      <c r="AJ14" s="244">
        <v>13.677948896</v>
      </c>
      <c r="AK14" s="244">
        <v>13.054812803000001</v>
      </c>
      <c r="AL14" s="244">
        <v>12.946442777</v>
      </c>
      <c r="AM14" s="244">
        <v>11.950602269000001</v>
      </c>
      <c r="AN14" s="244">
        <v>12.756800687</v>
      </c>
      <c r="AO14" s="244">
        <v>13.253365205</v>
      </c>
      <c r="AP14" s="244">
        <v>13.039109659999999</v>
      </c>
      <c r="AQ14" s="244">
        <v>12.902305597</v>
      </c>
      <c r="AR14" s="244">
        <v>14.15951671</v>
      </c>
      <c r="AS14" s="244">
        <v>14.466484705999999</v>
      </c>
      <c r="AT14" s="244">
        <v>14.357962338</v>
      </c>
      <c r="AU14" s="244">
        <v>14.898702270999999</v>
      </c>
      <c r="AV14" s="244">
        <v>14.878638789</v>
      </c>
      <c r="AW14" s="244">
        <v>14.567104184</v>
      </c>
      <c r="AX14" s="244">
        <v>14.468037601000001</v>
      </c>
      <c r="AY14" s="244">
        <v>13.061327744</v>
      </c>
      <c r="AZ14" s="244">
        <v>14.277667484</v>
      </c>
      <c r="BA14" s="244">
        <v>14.010179418</v>
      </c>
      <c r="BB14" s="244">
        <v>14.018396492000001</v>
      </c>
      <c r="BC14" s="368">
        <v>13.701057647000001</v>
      </c>
      <c r="BD14" s="368">
        <v>14.207422907</v>
      </c>
      <c r="BE14" s="368">
        <v>14.280477491999999</v>
      </c>
      <c r="BF14" s="368">
        <v>14.122306417000001</v>
      </c>
      <c r="BG14" s="368">
        <v>14.511847402000001</v>
      </c>
      <c r="BH14" s="368">
        <v>14.317163115</v>
      </c>
      <c r="BI14" s="368">
        <v>13.983075742</v>
      </c>
      <c r="BJ14" s="368">
        <v>13.756371446999999</v>
      </c>
      <c r="BK14" s="368">
        <v>13.674289623</v>
      </c>
      <c r="BL14" s="368">
        <v>14.179526074</v>
      </c>
      <c r="BM14" s="368">
        <v>13.896923749999999</v>
      </c>
      <c r="BN14" s="368">
        <v>13.967595395</v>
      </c>
      <c r="BO14" s="368">
        <v>13.666557014</v>
      </c>
      <c r="BP14" s="368">
        <v>14.204895731000001</v>
      </c>
      <c r="BQ14" s="368">
        <v>14.312172751</v>
      </c>
      <c r="BR14" s="368">
        <v>14.181747701999999</v>
      </c>
      <c r="BS14" s="368">
        <v>14.566736722</v>
      </c>
      <c r="BT14" s="368">
        <v>14.441987162</v>
      </c>
      <c r="BU14" s="368">
        <v>14.00482993</v>
      </c>
      <c r="BV14" s="368">
        <v>13.908394918000001</v>
      </c>
    </row>
    <row r="15" spans="1:74" ht="11.15" customHeight="1" x14ac:dyDescent="0.2">
      <c r="AY15" s="152"/>
      <c r="AZ15" s="152"/>
      <c r="BA15" s="152"/>
      <c r="BB15" s="152"/>
      <c r="BD15" s="445"/>
      <c r="BE15" s="445"/>
      <c r="BF15" s="445"/>
      <c r="BJ15" s="152"/>
    </row>
    <row r="16" spans="1:74" ht="11.15" customHeight="1" x14ac:dyDescent="0.25">
      <c r="A16" s="159" t="s">
        <v>597</v>
      </c>
      <c r="B16" s="169" t="s">
        <v>917</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4.4288680930000002</v>
      </c>
      <c r="AZ16" s="244">
        <v>4.6383618350000004</v>
      </c>
      <c r="BA16" s="244">
        <v>4.2695673589999998</v>
      </c>
      <c r="BB16" s="244">
        <v>4.1700655080000004</v>
      </c>
      <c r="BC16" s="368">
        <v>4.2768689049999997</v>
      </c>
      <c r="BD16" s="368">
        <v>4.4573396719999998</v>
      </c>
      <c r="BE16" s="368">
        <v>4.6226078990000001</v>
      </c>
      <c r="BF16" s="368">
        <v>4.7214827220000002</v>
      </c>
      <c r="BG16" s="368">
        <v>4.6579608989999999</v>
      </c>
      <c r="BH16" s="368">
        <v>4.502492052</v>
      </c>
      <c r="BI16" s="368">
        <v>4.6247800019999996</v>
      </c>
      <c r="BJ16" s="368">
        <v>4.6880366799999997</v>
      </c>
      <c r="BK16" s="368">
        <v>4.1611242529999997</v>
      </c>
      <c r="BL16" s="368">
        <v>4.4075178270000004</v>
      </c>
      <c r="BM16" s="368">
        <v>4.2987428520000002</v>
      </c>
      <c r="BN16" s="368">
        <v>4.2828373849999997</v>
      </c>
      <c r="BO16" s="368">
        <v>4.4132334369999997</v>
      </c>
      <c r="BP16" s="368">
        <v>4.6196770169999999</v>
      </c>
      <c r="BQ16" s="368">
        <v>4.6941085429999996</v>
      </c>
      <c r="BR16" s="368">
        <v>4.8142836930000001</v>
      </c>
      <c r="BS16" s="368">
        <v>4.7337832369999999</v>
      </c>
      <c r="BT16" s="368">
        <v>4.6329681559999996</v>
      </c>
      <c r="BU16" s="368">
        <v>4.682041441</v>
      </c>
      <c r="BV16" s="368">
        <v>4.6853432130000003</v>
      </c>
    </row>
    <row r="17" spans="1:74" ht="11.15" customHeight="1" x14ac:dyDescent="0.25">
      <c r="A17" s="159" t="s">
        <v>598</v>
      </c>
      <c r="B17" s="170" t="s">
        <v>366</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3.2060895450000002</v>
      </c>
      <c r="AZ17" s="244">
        <v>3.4325526989999999</v>
      </c>
      <c r="BA17" s="244">
        <v>3.122885852</v>
      </c>
      <c r="BB17" s="244">
        <v>3.0274024939999999</v>
      </c>
      <c r="BC17" s="368">
        <v>3.1437369140000002</v>
      </c>
      <c r="BD17" s="368">
        <v>3.3290484829999998</v>
      </c>
      <c r="BE17" s="368">
        <v>3.3989506330000001</v>
      </c>
      <c r="BF17" s="368">
        <v>3.5157660900000001</v>
      </c>
      <c r="BG17" s="368">
        <v>3.4372225410000001</v>
      </c>
      <c r="BH17" s="368">
        <v>3.272955601</v>
      </c>
      <c r="BI17" s="368">
        <v>3.3903617960000001</v>
      </c>
      <c r="BJ17" s="368">
        <v>3.4424825559999999</v>
      </c>
      <c r="BK17" s="368">
        <v>3.0248751930000002</v>
      </c>
      <c r="BL17" s="368">
        <v>3.2505171549999998</v>
      </c>
      <c r="BM17" s="368">
        <v>3.147630929</v>
      </c>
      <c r="BN17" s="368">
        <v>3.0718783580000002</v>
      </c>
      <c r="BO17" s="368">
        <v>3.2033944390000002</v>
      </c>
      <c r="BP17" s="368">
        <v>3.3947805170000001</v>
      </c>
      <c r="BQ17" s="368">
        <v>3.4549997299999999</v>
      </c>
      <c r="BR17" s="368">
        <v>3.5696961580000002</v>
      </c>
      <c r="BS17" s="368">
        <v>3.4820564859999998</v>
      </c>
      <c r="BT17" s="368">
        <v>3.307035639</v>
      </c>
      <c r="BU17" s="368">
        <v>3.3719725949999999</v>
      </c>
      <c r="BV17" s="368">
        <v>3.415756011</v>
      </c>
    </row>
    <row r="18" spans="1:74" ht="11.15" customHeight="1" x14ac:dyDescent="0.2">
      <c r="AY18" s="152"/>
      <c r="AZ18" s="152"/>
      <c r="BA18" s="152"/>
      <c r="BB18" s="152"/>
      <c r="BD18" s="445"/>
      <c r="BE18" s="445"/>
      <c r="BF18" s="445"/>
      <c r="BJ18" s="152"/>
    </row>
    <row r="19" spans="1:74" ht="11.15" customHeight="1" x14ac:dyDescent="0.25">
      <c r="A19" s="159" t="s">
        <v>599</v>
      </c>
      <c r="B19" s="169" t="s">
        <v>380</v>
      </c>
      <c r="C19" s="244">
        <v>8.6281048604000006</v>
      </c>
      <c r="D19" s="244">
        <v>8.5761274551</v>
      </c>
      <c r="E19" s="244">
        <v>8.5865928653000001</v>
      </c>
      <c r="F19" s="244">
        <v>8.6832411878000002</v>
      </c>
      <c r="G19" s="244">
        <v>9.2730522602000001</v>
      </c>
      <c r="H19" s="244">
        <v>9.6703635926999993</v>
      </c>
      <c r="I19" s="244">
        <v>9.5990144042000001</v>
      </c>
      <c r="J19" s="244">
        <v>9.6584446034999996</v>
      </c>
      <c r="K19" s="244">
        <v>9.4139936285000001</v>
      </c>
      <c r="L19" s="244">
        <v>9.2591541985999992</v>
      </c>
      <c r="M19" s="244">
        <v>8.8527923437999991</v>
      </c>
      <c r="N19" s="244">
        <v>8.8170096878000006</v>
      </c>
      <c r="O19" s="244">
        <v>8.5056037623999998</v>
      </c>
      <c r="P19" s="244">
        <v>8.4571168220999997</v>
      </c>
      <c r="Q19" s="244">
        <v>8.4675309306000006</v>
      </c>
      <c r="R19" s="244">
        <v>8.5658084672000001</v>
      </c>
      <c r="S19" s="244">
        <v>9.1375705431000007</v>
      </c>
      <c r="T19" s="244">
        <v>9.5300554606999999</v>
      </c>
      <c r="U19" s="244">
        <v>9.4560822225999992</v>
      </c>
      <c r="V19" s="244">
        <v>9.5127964419000008</v>
      </c>
      <c r="W19" s="244">
        <v>9.3044394642999997</v>
      </c>
      <c r="X19" s="244">
        <v>9.1033080734999992</v>
      </c>
      <c r="Y19" s="244">
        <v>8.7061400306000003</v>
      </c>
      <c r="Z19" s="244">
        <v>8.6634597191000005</v>
      </c>
      <c r="AA19" s="244">
        <v>8.2406753394999992</v>
      </c>
      <c r="AB19" s="244">
        <v>8.2326914118999994</v>
      </c>
      <c r="AC19" s="244">
        <v>7.9011240773000004</v>
      </c>
      <c r="AD19" s="244">
        <v>7.4502045027000001</v>
      </c>
      <c r="AE19" s="244">
        <v>8.1797868204000004</v>
      </c>
      <c r="AF19" s="244">
        <v>8.7496966805999996</v>
      </c>
      <c r="AG19" s="244">
        <v>8.6796102225999991</v>
      </c>
      <c r="AH19" s="244">
        <v>8.7803366427</v>
      </c>
      <c r="AI19" s="244">
        <v>8.6285994943999995</v>
      </c>
      <c r="AJ19" s="244">
        <v>8.3273149965000002</v>
      </c>
      <c r="AK19" s="244">
        <v>8.3149296201999991</v>
      </c>
      <c r="AL19" s="244">
        <v>8.4713966869000004</v>
      </c>
      <c r="AM19" s="244">
        <v>8.2134331202999995</v>
      </c>
      <c r="AN19" s="244">
        <v>8.0860027162999994</v>
      </c>
      <c r="AO19" s="244">
        <v>7.9323697568</v>
      </c>
      <c r="AP19" s="244">
        <v>7.9949275093000001</v>
      </c>
      <c r="AQ19" s="244">
        <v>8.4791655427000006</v>
      </c>
      <c r="AR19" s="244">
        <v>9.0148282623</v>
      </c>
      <c r="AS19" s="244">
        <v>9.0297338341</v>
      </c>
      <c r="AT19" s="244">
        <v>9.0768529916999992</v>
      </c>
      <c r="AU19" s="244">
        <v>8.9839766067000006</v>
      </c>
      <c r="AV19" s="244">
        <v>8.780299608</v>
      </c>
      <c r="AW19" s="244">
        <v>8.7044051116999999</v>
      </c>
      <c r="AX19" s="244">
        <v>8.8349382940000005</v>
      </c>
      <c r="AY19" s="244">
        <v>8.9608476219999993</v>
      </c>
      <c r="AZ19" s="244">
        <v>8.804434058</v>
      </c>
      <c r="BA19" s="244">
        <v>8.5054003520000006</v>
      </c>
      <c r="BB19" s="244">
        <v>8.3764339460000006</v>
      </c>
      <c r="BC19" s="368">
        <v>8.8725561279999994</v>
      </c>
      <c r="BD19" s="368">
        <v>9.2869284000000007</v>
      </c>
      <c r="BE19" s="368">
        <v>9.3190324049999997</v>
      </c>
      <c r="BF19" s="368">
        <v>9.3805242030000002</v>
      </c>
      <c r="BG19" s="368">
        <v>9.2607295940000007</v>
      </c>
      <c r="BH19" s="368">
        <v>8.9475115190000007</v>
      </c>
      <c r="BI19" s="368">
        <v>8.5404591249999999</v>
      </c>
      <c r="BJ19" s="368">
        <v>8.6979942450000003</v>
      </c>
      <c r="BK19" s="368">
        <v>9.3178948839999993</v>
      </c>
      <c r="BL19" s="368">
        <v>9.1734279040000004</v>
      </c>
      <c r="BM19" s="368">
        <v>8.7029772619999992</v>
      </c>
      <c r="BN19" s="368">
        <v>8.5400075980000008</v>
      </c>
      <c r="BO19" s="368">
        <v>9.1060980170000008</v>
      </c>
      <c r="BP19" s="368">
        <v>9.6522794560000005</v>
      </c>
      <c r="BQ19" s="368">
        <v>9.642366998</v>
      </c>
      <c r="BR19" s="368">
        <v>9.7109100730000009</v>
      </c>
      <c r="BS19" s="368">
        <v>9.5065485810000006</v>
      </c>
      <c r="BT19" s="368">
        <v>9.0985845849999993</v>
      </c>
      <c r="BU19" s="368">
        <v>8.8367596979999998</v>
      </c>
      <c r="BV19" s="368">
        <v>9.1364527500000001</v>
      </c>
    </row>
    <row r="20" spans="1:74" ht="11.15" customHeight="1" x14ac:dyDescent="0.2">
      <c r="AY20" s="152"/>
      <c r="AZ20" s="152"/>
      <c r="BA20" s="152"/>
      <c r="BB20" s="152"/>
      <c r="BD20" s="445"/>
      <c r="BE20" s="445"/>
      <c r="BF20" s="445"/>
      <c r="BJ20" s="152"/>
    </row>
    <row r="21" spans="1:74" ht="11.15" customHeight="1" x14ac:dyDescent="0.25">
      <c r="A21" s="159" t="s">
        <v>600</v>
      </c>
      <c r="B21" s="169" t="s">
        <v>381</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35.170090960000003</v>
      </c>
      <c r="AB21" s="244">
        <v>35.897952044999997</v>
      </c>
      <c r="AC21" s="244">
        <v>34.005003633999998</v>
      </c>
      <c r="AD21" s="244">
        <v>31.658378707000001</v>
      </c>
      <c r="AE21" s="244">
        <v>32.88585175</v>
      </c>
      <c r="AF21" s="244">
        <v>33.303470185000002</v>
      </c>
      <c r="AG21" s="244">
        <v>33.101939086000002</v>
      </c>
      <c r="AH21" s="244">
        <v>32.390898356000001</v>
      </c>
      <c r="AI21" s="244">
        <v>33.706381292000003</v>
      </c>
      <c r="AJ21" s="244">
        <v>33.371455163999997</v>
      </c>
      <c r="AK21" s="244">
        <v>35.380445100000003</v>
      </c>
      <c r="AL21" s="244">
        <v>35.93273318</v>
      </c>
      <c r="AM21" s="244">
        <v>35.661894830999998</v>
      </c>
      <c r="AN21" s="244">
        <v>36.845444759000003</v>
      </c>
      <c r="AO21" s="244">
        <v>36.370358101999997</v>
      </c>
      <c r="AP21" s="244">
        <v>36.004776245999999</v>
      </c>
      <c r="AQ21" s="244">
        <v>34.947581560000003</v>
      </c>
      <c r="AR21" s="244">
        <v>35.200171404000002</v>
      </c>
      <c r="AS21" s="244">
        <v>34.931478146000003</v>
      </c>
      <c r="AT21" s="244">
        <v>34.055774190999998</v>
      </c>
      <c r="AU21" s="244">
        <v>35.509962795</v>
      </c>
      <c r="AV21" s="244">
        <v>35.223274828999998</v>
      </c>
      <c r="AW21" s="244">
        <v>36.574153129999999</v>
      </c>
      <c r="AX21" s="244">
        <v>38.321932103999998</v>
      </c>
      <c r="AY21" s="244">
        <v>36.922188872</v>
      </c>
      <c r="AZ21" s="244">
        <v>37.819314085999999</v>
      </c>
      <c r="BA21" s="244">
        <v>36.603349498</v>
      </c>
      <c r="BB21" s="244">
        <v>36.230874219999997</v>
      </c>
      <c r="BC21" s="368">
        <v>36.418204199999998</v>
      </c>
      <c r="BD21" s="368">
        <v>36.458576311999998</v>
      </c>
      <c r="BE21" s="368">
        <v>36.187602173999998</v>
      </c>
      <c r="BF21" s="368">
        <v>35.801584832000003</v>
      </c>
      <c r="BG21" s="368">
        <v>36.571769408000002</v>
      </c>
      <c r="BH21" s="368">
        <v>35.973473132000002</v>
      </c>
      <c r="BI21" s="368">
        <v>37.625517401000003</v>
      </c>
      <c r="BJ21" s="368">
        <v>38.712303808000001</v>
      </c>
      <c r="BK21" s="368">
        <v>38.450657483000001</v>
      </c>
      <c r="BL21" s="368">
        <v>39.579460730999998</v>
      </c>
      <c r="BM21" s="368">
        <v>38.956846648000003</v>
      </c>
      <c r="BN21" s="368">
        <v>38.432380326999997</v>
      </c>
      <c r="BO21" s="368">
        <v>37.984155831000002</v>
      </c>
      <c r="BP21" s="368">
        <v>37.539971520999998</v>
      </c>
      <c r="BQ21" s="368">
        <v>36.970435395999999</v>
      </c>
      <c r="BR21" s="368">
        <v>36.404684213000003</v>
      </c>
      <c r="BS21" s="368">
        <v>37.064550617000002</v>
      </c>
      <c r="BT21" s="368">
        <v>36.115598577</v>
      </c>
      <c r="BU21" s="368">
        <v>37.690306702999997</v>
      </c>
      <c r="BV21" s="368">
        <v>38.670871550000001</v>
      </c>
    </row>
    <row r="22" spans="1:74" ht="11.15" customHeight="1" x14ac:dyDescent="0.25">
      <c r="A22" s="159" t="s">
        <v>285</v>
      </c>
      <c r="B22" s="170" t="s">
        <v>332</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15.43790766</v>
      </c>
      <c r="AZ22" s="244">
        <v>15.632719160000001</v>
      </c>
      <c r="BA22" s="244">
        <v>14.97263055</v>
      </c>
      <c r="BB22" s="244">
        <v>15.27385153</v>
      </c>
      <c r="BC22" s="368">
        <v>15.46564182</v>
      </c>
      <c r="BD22" s="368">
        <v>15.633002080000001</v>
      </c>
      <c r="BE22" s="368">
        <v>15.578162259999999</v>
      </c>
      <c r="BF22" s="368">
        <v>15.1191034</v>
      </c>
      <c r="BG22" s="368">
        <v>15.98760004</v>
      </c>
      <c r="BH22" s="368">
        <v>15.06509819</v>
      </c>
      <c r="BI22" s="368">
        <v>16.05370886</v>
      </c>
      <c r="BJ22" s="368">
        <v>16.534888410000001</v>
      </c>
      <c r="BK22" s="368">
        <v>16.30310283</v>
      </c>
      <c r="BL22" s="368">
        <v>16.67221816</v>
      </c>
      <c r="BM22" s="368">
        <v>16.466629959999999</v>
      </c>
      <c r="BN22" s="368">
        <v>16.69464464</v>
      </c>
      <c r="BO22" s="368">
        <v>16.350331910000001</v>
      </c>
      <c r="BP22" s="368">
        <v>16.060057279999999</v>
      </c>
      <c r="BQ22" s="368">
        <v>15.88952845</v>
      </c>
      <c r="BR22" s="368">
        <v>15.29246025</v>
      </c>
      <c r="BS22" s="368">
        <v>16.025828610000001</v>
      </c>
      <c r="BT22" s="368">
        <v>14.962200960000001</v>
      </c>
      <c r="BU22" s="368">
        <v>15.81979817</v>
      </c>
      <c r="BV22" s="368">
        <v>16.169471619999999</v>
      </c>
    </row>
    <row r="23" spans="1:74" ht="11.15" customHeight="1" x14ac:dyDescent="0.25">
      <c r="A23" s="159" t="s">
        <v>280</v>
      </c>
      <c r="B23" s="170" t="s">
        <v>601</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3.3458709676999998</v>
      </c>
      <c r="AW23" s="244">
        <v>3.5219999999999998</v>
      </c>
      <c r="AX23" s="244">
        <v>4.1324193547999997</v>
      </c>
      <c r="AY23" s="244">
        <v>3.8035161290000001</v>
      </c>
      <c r="AZ23" s="244">
        <v>4.0495343830000001</v>
      </c>
      <c r="BA23" s="244">
        <v>3.6518955040000001</v>
      </c>
      <c r="BB23" s="244">
        <v>3.2967268920000001</v>
      </c>
      <c r="BC23" s="368">
        <v>3.0377349429999998</v>
      </c>
      <c r="BD23" s="368">
        <v>3.0593001370000001</v>
      </c>
      <c r="BE23" s="368">
        <v>3.1618963670000002</v>
      </c>
      <c r="BF23" s="368">
        <v>3.2463062429999998</v>
      </c>
      <c r="BG23" s="368">
        <v>3.1507882650000001</v>
      </c>
      <c r="BH23" s="368">
        <v>3.186848672</v>
      </c>
      <c r="BI23" s="368">
        <v>3.4261946710000002</v>
      </c>
      <c r="BJ23" s="368">
        <v>3.9326436500000002</v>
      </c>
      <c r="BK23" s="368">
        <v>3.7486005100000002</v>
      </c>
      <c r="BL23" s="368">
        <v>3.9891641940000002</v>
      </c>
      <c r="BM23" s="368">
        <v>3.6666565850000001</v>
      </c>
      <c r="BN23" s="368">
        <v>3.3126981369999999</v>
      </c>
      <c r="BO23" s="368">
        <v>3.0357266369999998</v>
      </c>
      <c r="BP23" s="368">
        <v>3.0557302590000002</v>
      </c>
      <c r="BQ23" s="368">
        <v>3.1278260059999998</v>
      </c>
      <c r="BR23" s="368">
        <v>3.2186173359999999</v>
      </c>
      <c r="BS23" s="368">
        <v>3.130085808</v>
      </c>
      <c r="BT23" s="368">
        <v>3.1503086300000001</v>
      </c>
      <c r="BU23" s="368">
        <v>3.3839664479999998</v>
      </c>
      <c r="BV23" s="368">
        <v>3.8651985990000002</v>
      </c>
    </row>
    <row r="24" spans="1:74" ht="11.15" customHeight="1" x14ac:dyDescent="0.25">
      <c r="A24" s="159" t="s">
        <v>602</v>
      </c>
      <c r="B24" s="170" t="s">
        <v>333</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4.9735346399999996</v>
      </c>
      <c r="AY24" s="244">
        <v>4.7883958560000002</v>
      </c>
      <c r="AZ24" s="244">
        <v>5.2502180039999997</v>
      </c>
      <c r="BA24" s="244">
        <v>5.2084152850000001</v>
      </c>
      <c r="BB24" s="244">
        <v>5.0675912849999998</v>
      </c>
      <c r="BC24" s="368">
        <v>5.1476674610000002</v>
      </c>
      <c r="BD24" s="368">
        <v>5.0675178220000001</v>
      </c>
      <c r="BE24" s="368">
        <v>4.8137525219999997</v>
      </c>
      <c r="BF24" s="368">
        <v>4.7040775110000004</v>
      </c>
      <c r="BG24" s="368">
        <v>4.780841648</v>
      </c>
      <c r="BH24" s="368">
        <v>4.9084445050000003</v>
      </c>
      <c r="BI24" s="368">
        <v>5.1099419949999998</v>
      </c>
      <c r="BJ24" s="368">
        <v>5.164859034</v>
      </c>
      <c r="BK24" s="368">
        <v>5.0536497919999999</v>
      </c>
      <c r="BL24" s="368">
        <v>5.4219748409999999</v>
      </c>
      <c r="BM24" s="368">
        <v>5.4173375410000002</v>
      </c>
      <c r="BN24" s="368">
        <v>5.3374523370000002</v>
      </c>
      <c r="BO24" s="368">
        <v>5.4167456889999999</v>
      </c>
      <c r="BP24" s="368">
        <v>5.3297527020000004</v>
      </c>
      <c r="BQ24" s="368">
        <v>5.0538148039999999</v>
      </c>
      <c r="BR24" s="368">
        <v>4.9414359230000002</v>
      </c>
      <c r="BS24" s="368">
        <v>5.0263338360000001</v>
      </c>
      <c r="BT24" s="368">
        <v>5.1600263750000002</v>
      </c>
      <c r="BU24" s="368">
        <v>5.3773237680000001</v>
      </c>
      <c r="BV24" s="368">
        <v>5.4392339070000002</v>
      </c>
    </row>
    <row r="25" spans="1:74" ht="11.15" customHeight="1" x14ac:dyDescent="0.2">
      <c r="AY25" s="152"/>
      <c r="AZ25" s="152"/>
      <c r="BA25" s="152"/>
      <c r="BB25" s="152"/>
      <c r="BD25" s="445"/>
      <c r="BE25" s="445"/>
      <c r="BF25" s="445"/>
      <c r="BJ25" s="152"/>
    </row>
    <row r="26" spans="1:74" ht="11.15" customHeight="1" x14ac:dyDescent="0.25">
      <c r="A26" s="159" t="s">
        <v>603</v>
      </c>
      <c r="B26" s="169" t="s">
        <v>382</v>
      </c>
      <c r="C26" s="244">
        <v>4.3242581242</v>
      </c>
      <c r="D26" s="244">
        <v>4.3204382093999998</v>
      </c>
      <c r="E26" s="244">
        <v>4.3215088518</v>
      </c>
      <c r="F26" s="244">
        <v>4.3199333925000003</v>
      </c>
      <c r="G26" s="244">
        <v>4.3266880921000004</v>
      </c>
      <c r="H26" s="244">
        <v>4.3362022998</v>
      </c>
      <c r="I26" s="244">
        <v>4.2717520567999996</v>
      </c>
      <c r="J26" s="244">
        <v>4.2864250179000001</v>
      </c>
      <c r="K26" s="244">
        <v>4.2786407254999999</v>
      </c>
      <c r="L26" s="244">
        <v>4.3216140005000003</v>
      </c>
      <c r="M26" s="244">
        <v>4.3433492379</v>
      </c>
      <c r="N26" s="244">
        <v>4.3588104860000003</v>
      </c>
      <c r="O26" s="244">
        <v>4.4292677060000001</v>
      </c>
      <c r="P26" s="244">
        <v>4.4248710151999999</v>
      </c>
      <c r="Q26" s="244">
        <v>4.4263299087999997</v>
      </c>
      <c r="R26" s="244">
        <v>4.4240862664999998</v>
      </c>
      <c r="S26" s="244">
        <v>4.4319401399</v>
      </c>
      <c r="T26" s="244">
        <v>4.4421666739000001</v>
      </c>
      <c r="U26" s="244">
        <v>4.3734945854999996</v>
      </c>
      <c r="V26" s="244">
        <v>4.3901878994999999</v>
      </c>
      <c r="W26" s="244">
        <v>4.3812143094999998</v>
      </c>
      <c r="X26" s="244">
        <v>4.4259894033</v>
      </c>
      <c r="Y26" s="244">
        <v>4.4500522940999998</v>
      </c>
      <c r="Z26" s="244">
        <v>4.4663148124000003</v>
      </c>
      <c r="AA26" s="244">
        <v>4.1380292878000002</v>
      </c>
      <c r="AB26" s="244">
        <v>4.1963744405999996</v>
      </c>
      <c r="AC26" s="244">
        <v>4.1820476865999998</v>
      </c>
      <c r="AD26" s="244">
        <v>4.0398484219000004</v>
      </c>
      <c r="AE26" s="244">
        <v>3.9994108455999999</v>
      </c>
      <c r="AF26" s="244">
        <v>4.1108214857999998</v>
      </c>
      <c r="AG26" s="244">
        <v>4.0900347515000002</v>
      </c>
      <c r="AH26" s="244">
        <v>4.1153251155000001</v>
      </c>
      <c r="AI26" s="244">
        <v>4.1687923947999996</v>
      </c>
      <c r="AJ26" s="244">
        <v>4.2220194510000004</v>
      </c>
      <c r="AK26" s="244">
        <v>4.2905700199999997</v>
      </c>
      <c r="AL26" s="244">
        <v>4.2960437223000003</v>
      </c>
      <c r="AM26" s="244">
        <v>4.3287129990000004</v>
      </c>
      <c r="AN26" s="244">
        <v>4.4002849910000004</v>
      </c>
      <c r="AO26" s="244">
        <v>4.3979028339999999</v>
      </c>
      <c r="AP26" s="244">
        <v>4.4022738060000002</v>
      </c>
      <c r="AQ26" s="244">
        <v>4.3669532909999997</v>
      </c>
      <c r="AR26" s="244">
        <v>4.4156941520000004</v>
      </c>
      <c r="AS26" s="244">
        <v>4.2284122919999998</v>
      </c>
      <c r="AT26" s="244">
        <v>4.2978115710000004</v>
      </c>
      <c r="AU26" s="244">
        <v>4.36759129</v>
      </c>
      <c r="AV26" s="244">
        <v>4.5187411050000001</v>
      </c>
      <c r="AW26" s="244">
        <v>4.5554295419999997</v>
      </c>
      <c r="AX26" s="244">
        <v>4.381039908</v>
      </c>
      <c r="AY26" s="244">
        <v>4.4044341109999996</v>
      </c>
      <c r="AZ26" s="244">
        <v>4.5051289990000001</v>
      </c>
      <c r="BA26" s="244">
        <v>4.5312470559999998</v>
      </c>
      <c r="BB26" s="244">
        <v>4.5288961829999996</v>
      </c>
      <c r="BC26" s="368">
        <v>4.4945497259999998</v>
      </c>
      <c r="BD26" s="368">
        <v>4.5760895789999996</v>
      </c>
      <c r="BE26" s="368">
        <v>4.4256697010000003</v>
      </c>
      <c r="BF26" s="368">
        <v>4.4346011819999998</v>
      </c>
      <c r="BG26" s="368">
        <v>4.5049778629999997</v>
      </c>
      <c r="BH26" s="368">
        <v>4.6452116969999997</v>
      </c>
      <c r="BI26" s="368">
        <v>4.6934918750000003</v>
      </c>
      <c r="BJ26" s="368">
        <v>4.6022110850000004</v>
      </c>
      <c r="BK26" s="368">
        <v>4.5643905340000002</v>
      </c>
      <c r="BL26" s="368">
        <v>4.6694822269999996</v>
      </c>
      <c r="BM26" s="368">
        <v>4.646597903</v>
      </c>
      <c r="BN26" s="368">
        <v>4.6561167499999998</v>
      </c>
      <c r="BO26" s="368">
        <v>4.5984683669999997</v>
      </c>
      <c r="BP26" s="368">
        <v>4.670987405</v>
      </c>
      <c r="BQ26" s="368">
        <v>4.5043446380000001</v>
      </c>
      <c r="BR26" s="368">
        <v>4.5452213710000002</v>
      </c>
      <c r="BS26" s="368">
        <v>4.6242719279999998</v>
      </c>
      <c r="BT26" s="368">
        <v>4.6494344029999999</v>
      </c>
      <c r="BU26" s="368">
        <v>4.749354705</v>
      </c>
      <c r="BV26" s="368">
        <v>4.7647813020000003</v>
      </c>
    </row>
    <row r="27" spans="1:74" ht="11.15" customHeight="1" x14ac:dyDescent="0.2">
      <c r="AY27" s="152"/>
      <c r="AZ27" s="152"/>
      <c r="BA27" s="152"/>
      <c r="BB27" s="152"/>
      <c r="BD27" s="445"/>
      <c r="BE27" s="445"/>
      <c r="BF27" s="445"/>
      <c r="BJ27" s="152"/>
    </row>
    <row r="28" spans="1:74" ht="11.15" customHeight="1" x14ac:dyDescent="0.25">
      <c r="A28" s="159" t="s">
        <v>282</v>
      </c>
      <c r="B28" s="169" t="s">
        <v>530</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48.076149295</v>
      </c>
      <c r="P28" s="244">
        <v>48.443758942999999</v>
      </c>
      <c r="Q28" s="244">
        <v>46.938717068000003</v>
      </c>
      <c r="R28" s="244">
        <v>47.622604434000003</v>
      </c>
      <c r="S28" s="244">
        <v>46.798166858000002</v>
      </c>
      <c r="T28" s="244">
        <v>47.494658459999997</v>
      </c>
      <c r="U28" s="244">
        <v>48.645146773999997</v>
      </c>
      <c r="V28" s="244">
        <v>48.899873908000004</v>
      </c>
      <c r="W28" s="244">
        <v>47.523012545</v>
      </c>
      <c r="X28" s="244">
        <v>47.888533219000003</v>
      </c>
      <c r="Y28" s="244">
        <v>47.981585031999998</v>
      </c>
      <c r="Z28" s="244">
        <v>47.855862311999999</v>
      </c>
      <c r="AA28" s="244">
        <v>46.175938387999999</v>
      </c>
      <c r="AB28" s="244">
        <v>47.322343863999997</v>
      </c>
      <c r="AC28" s="244">
        <v>43.377461052999998</v>
      </c>
      <c r="AD28" s="244">
        <v>35.100024445000003</v>
      </c>
      <c r="AE28" s="244">
        <v>37.261765975000003</v>
      </c>
      <c r="AF28" s="244">
        <v>40.475577270000002</v>
      </c>
      <c r="AG28" s="244">
        <v>42.293423019999999</v>
      </c>
      <c r="AH28" s="244">
        <v>41.955247219</v>
      </c>
      <c r="AI28" s="244">
        <v>42.774582066000001</v>
      </c>
      <c r="AJ28" s="244">
        <v>42.881282788999997</v>
      </c>
      <c r="AK28" s="244">
        <v>42.905213916999998</v>
      </c>
      <c r="AL28" s="244">
        <v>43.217754077999999</v>
      </c>
      <c r="AM28" s="244">
        <v>41.641991046000001</v>
      </c>
      <c r="AN28" s="244">
        <v>41.754584227999999</v>
      </c>
      <c r="AO28" s="244">
        <v>43.890924364</v>
      </c>
      <c r="AP28" s="244">
        <v>43.113181423999997</v>
      </c>
      <c r="AQ28" s="244">
        <v>43.476679122</v>
      </c>
      <c r="AR28" s="244">
        <v>45.675077264999999</v>
      </c>
      <c r="AS28" s="244">
        <v>45.419170305000002</v>
      </c>
      <c r="AT28" s="244">
        <v>45.793135055</v>
      </c>
      <c r="AU28" s="244">
        <v>46.266815698000002</v>
      </c>
      <c r="AV28" s="244">
        <v>45.781020943999998</v>
      </c>
      <c r="AW28" s="244">
        <v>46.815879979999998</v>
      </c>
      <c r="AX28" s="244">
        <v>47.7942775</v>
      </c>
      <c r="AY28" s="244">
        <v>44.549301272999998</v>
      </c>
      <c r="AZ28" s="244">
        <v>46.879122439</v>
      </c>
      <c r="BA28" s="244">
        <v>45.609792204000001</v>
      </c>
      <c r="BB28" s="244">
        <v>44.848158187000003</v>
      </c>
      <c r="BC28" s="368">
        <v>44.915220679000001</v>
      </c>
      <c r="BD28" s="368">
        <v>45.931585274</v>
      </c>
      <c r="BE28" s="368">
        <v>46.142282924</v>
      </c>
      <c r="BF28" s="368">
        <v>46.473972668999998</v>
      </c>
      <c r="BG28" s="368">
        <v>46.030571359</v>
      </c>
      <c r="BH28" s="368">
        <v>46.340124474</v>
      </c>
      <c r="BI28" s="368">
        <v>46.661798730000001</v>
      </c>
      <c r="BJ28" s="368">
        <v>46.817640181999998</v>
      </c>
      <c r="BK28" s="368">
        <v>45.578785867999997</v>
      </c>
      <c r="BL28" s="368">
        <v>46.770435440999997</v>
      </c>
      <c r="BM28" s="368">
        <v>46.093783866000003</v>
      </c>
      <c r="BN28" s="368">
        <v>45.588478393000003</v>
      </c>
      <c r="BO28" s="368">
        <v>45.373273451999999</v>
      </c>
      <c r="BP28" s="368">
        <v>46.228240550999999</v>
      </c>
      <c r="BQ28" s="368">
        <v>46.407773542000001</v>
      </c>
      <c r="BR28" s="368">
        <v>46.739141056000001</v>
      </c>
      <c r="BS28" s="368">
        <v>46.422458998000003</v>
      </c>
      <c r="BT28" s="368">
        <v>46.607997249999997</v>
      </c>
      <c r="BU28" s="368">
        <v>46.650738771999997</v>
      </c>
      <c r="BV28" s="368">
        <v>47.159890539999999</v>
      </c>
    </row>
    <row r="29" spans="1:74" ht="11.15" customHeight="1" x14ac:dyDescent="0.25">
      <c r="A29" s="159" t="s">
        <v>288</v>
      </c>
      <c r="B29" s="169" t="s">
        <v>531</v>
      </c>
      <c r="C29" s="244">
        <v>50.814086727999999</v>
      </c>
      <c r="D29" s="244">
        <v>51.589303493999999</v>
      </c>
      <c r="E29" s="244">
        <v>51.885581801999997</v>
      </c>
      <c r="F29" s="244">
        <v>52.053352341</v>
      </c>
      <c r="G29" s="244">
        <v>52.679205240999998</v>
      </c>
      <c r="H29" s="244">
        <v>53.065205329000001</v>
      </c>
      <c r="I29" s="244">
        <v>52.820789228000002</v>
      </c>
      <c r="J29" s="244">
        <v>52.529928333000001</v>
      </c>
      <c r="K29" s="244">
        <v>52.907892799000003</v>
      </c>
      <c r="L29" s="244">
        <v>52.040809789000001</v>
      </c>
      <c r="M29" s="244">
        <v>52.481686187999998</v>
      </c>
      <c r="N29" s="244">
        <v>53.166855525999999</v>
      </c>
      <c r="O29" s="244">
        <v>51.491308412000002</v>
      </c>
      <c r="P29" s="244">
        <v>52.167686240999998</v>
      </c>
      <c r="Q29" s="244">
        <v>52.514260743999998</v>
      </c>
      <c r="R29" s="244">
        <v>52.753885128</v>
      </c>
      <c r="S29" s="244">
        <v>53.378880461999998</v>
      </c>
      <c r="T29" s="244">
        <v>53.664403530000001</v>
      </c>
      <c r="U29" s="244">
        <v>53.619336189000002</v>
      </c>
      <c r="V29" s="244">
        <v>53.308631728999998</v>
      </c>
      <c r="W29" s="244">
        <v>53.456441347000002</v>
      </c>
      <c r="X29" s="244">
        <v>52.626500317000001</v>
      </c>
      <c r="Y29" s="244">
        <v>53.329074626999997</v>
      </c>
      <c r="Z29" s="244">
        <v>53.871142524</v>
      </c>
      <c r="AA29" s="244">
        <v>49.359459827000002</v>
      </c>
      <c r="AB29" s="244">
        <v>50.415953430999998</v>
      </c>
      <c r="AC29" s="244">
        <v>48.908180326999997</v>
      </c>
      <c r="AD29" s="244">
        <v>46.862559112</v>
      </c>
      <c r="AE29" s="244">
        <v>48.722329416999997</v>
      </c>
      <c r="AF29" s="244">
        <v>50.176197932999997</v>
      </c>
      <c r="AG29" s="244">
        <v>49.907548806000001</v>
      </c>
      <c r="AH29" s="244">
        <v>49.424721288999997</v>
      </c>
      <c r="AI29" s="244">
        <v>50.476884781999999</v>
      </c>
      <c r="AJ29" s="244">
        <v>49.733679584999997</v>
      </c>
      <c r="AK29" s="244">
        <v>51.311641131999998</v>
      </c>
      <c r="AL29" s="244">
        <v>51.614187694000002</v>
      </c>
      <c r="AM29" s="244">
        <v>51.107017861000003</v>
      </c>
      <c r="AN29" s="244">
        <v>52.364451555999999</v>
      </c>
      <c r="AO29" s="244">
        <v>52.059102805000002</v>
      </c>
      <c r="AP29" s="244">
        <v>52.140983599999998</v>
      </c>
      <c r="AQ29" s="244">
        <v>51.854932235</v>
      </c>
      <c r="AR29" s="244">
        <v>52.776035254999996</v>
      </c>
      <c r="AS29" s="244">
        <v>52.573576002000003</v>
      </c>
      <c r="AT29" s="244">
        <v>52.052603052999999</v>
      </c>
      <c r="AU29" s="244">
        <v>53.132551958000001</v>
      </c>
      <c r="AV29" s="244">
        <v>52.752946672999997</v>
      </c>
      <c r="AW29" s="244">
        <v>53.633687053999999</v>
      </c>
      <c r="AX29" s="244">
        <v>54.673731826000001</v>
      </c>
      <c r="AY29" s="244">
        <v>52.861400345</v>
      </c>
      <c r="AZ29" s="244">
        <v>53.904554281000003</v>
      </c>
      <c r="BA29" s="244">
        <v>52.577394812000001</v>
      </c>
      <c r="BB29" s="244">
        <v>52.522062572999999</v>
      </c>
      <c r="BC29" s="368">
        <v>53.355774478000001</v>
      </c>
      <c r="BD29" s="368">
        <v>54.240344460000003</v>
      </c>
      <c r="BE29" s="368">
        <v>53.921484092999997</v>
      </c>
      <c r="BF29" s="368">
        <v>53.545194979000001</v>
      </c>
      <c r="BG29" s="368">
        <v>54.438209389999997</v>
      </c>
      <c r="BH29" s="368">
        <v>53.423690362999999</v>
      </c>
      <c r="BI29" s="368">
        <v>54.302409474999997</v>
      </c>
      <c r="BJ29" s="368">
        <v>55.102872748999999</v>
      </c>
      <c r="BK29" s="368">
        <v>54.785119534000003</v>
      </c>
      <c r="BL29" s="368">
        <v>56.030269331</v>
      </c>
      <c r="BM29" s="368">
        <v>55.288937083999997</v>
      </c>
      <c r="BN29" s="368">
        <v>55.195217898999999</v>
      </c>
      <c r="BO29" s="368">
        <v>55.505051238</v>
      </c>
      <c r="BP29" s="368">
        <v>56.046850133</v>
      </c>
      <c r="BQ29" s="368">
        <v>55.316206119999997</v>
      </c>
      <c r="BR29" s="368">
        <v>54.822486591000001</v>
      </c>
      <c r="BS29" s="368">
        <v>55.490360142999997</v>
      </c>
      <c r="BT29" s="368">
        <v>53.948428808999999</v>
      </c>
      <c r="BU29" s="368">
        <v>54.881919238000002</v>
      </c>
      <c r="BV29" s="368">
        <v>55.774558962</v>
      </c>
    </row>
    <row r="30" spans="1:74" ht="11.15" customHeight="1" x14ac:dyDescent="0.25">
      <c r="B30" s="169"/>
      <c r="AY30" s="152"/>
      <c r="AZ30" s="152"/>
      <c r="BA30" s="152"/>
      <c r="BB30" s="152"/>
      <c r="BD30" s="445"/>
      <c r="BE30" s="445"/>
      <c r="BF30" s="445"/>
      <c r="BJ30" s="152"/>
    </row>
    <row r="31" spans="1:74" ht="11.15" customHeight="1" x14ac:dyDescent="0.25">
      <c r="A31" s="159" t="s">
        <v>289</v>
      </c>
      <c r="B31" s="171" t="s">
        <v>532</v>
      </c>
      <c r="C31" s="245">
        <v>98.205469195999996</v>
      </c>
      <c r="D31" s="245">
        <v>99.823472710000004</v>
      </c>
      <c r="E31" s="245">
        <v>100.01290217</v>
      </c>
      <c r="F31" s="245">
        <v>99.025416180999997</v>
      </c>
      <c r="G31" s="245">
        <v>99.737624775</v>
      </c>
      <c r="H31" s="245">
        <v>100.74689944000001</v>
      </c>
      <c r="I31" s="245">
        <v>101.16373568</v>
      </c>
      <c r="J31" s="245">
        <v>101.5232592</v>
      </c>
      <c r="K31" s="245">
        <v>100.23646591000001</v>
      </c>
      <c r="L31" s="245">
        <v>100.18607218</v>
      </c>
      <c r="M31" s="245">
        <v>100.54543434999999</v>
      </c>
      <c r="N31" s="245">
        <v>100.27245313</v>
      </c>
      <c r="O31" s="245">
        <v>99.567457707000003</v>
      </c>
      <c r="P31" s="245">
        <v>100.61144518</v>
      </c>
      <c r="Q31" s="245">
        <v>99.452977812</v>
      </c>
      <c r="R31" s="245">
        <v>100.37648956</v>
      </c>
      <c r="S31" s="245">
        <v>100.17704732</v>
      </c>
      <c r="T31" s="245">
        <v>101.15906199</v>
      </c>
      <c r="U31" s="245">
        <v>102.26448296</v>
      </c>
      <c r="V31" s="245">
        <v>102.20850564</v>
      </c>
      <c r="W31" s="245">
        <v>100.97945389</v>
      </c>
      <c r="X31" s="245">
        <v>100.51503354</v>
      </c>
      <c r="Y31" s="245">
        <v>101.31065966</v>
      </c>
      <c r="Z31" s="245">
        <v>101.72700484000001</v>
      </c>
      <c r="AA31" s="245">
        <v>95.535398215000001</v>
      </c>
      <c r="AB31" s="245">
        <v>97.738297294000006</v>
      </c>
      <c r="AC31" s="245">
        <v>92.285641381000005</v>
      </c>
      <c r="AD31" s="245">
        <v>81.962583557000002</v>
      </c>
      <c r="AE31" s="245">
        <v>85.984095392</v>
      </c>
      <c r="AF31" s="245">
        <v>90.651775203</v>
      </c>
      <c r="AG31" s="245">
        <v>92.200971826</v>
      </c>
      <c r="AH31" s="245">
        <v>91.379968508000005</v>
      </c>
      <c r="AI31" s="245">
        <v>93.251466848000007</v>
      </c>
      <c r="AJ31" s="245">
        <v>92.614962374000001</v>
      </c>
      <c r="AK31" s="245">
        <v>94.216855047999999</v>
      </c>
      <c r="AL31" s="245">
        <v>94.831941771999993</v>
      </c>
      <c r="AM31" s="245">
        <v>92.749008907000004</v>
      </c>
      <c r="AN31" s="245">
        <v>94.119035784000005</v>
      </c>
      <c r="AO31" s="245">
        <v>95.950027168999995</v>
      </c>
      <c r="AP31" s="245">
        <v>95.254165024000002</v>
      </c>
      <c r="AQ31" s="245">
        <v>95.331611357</v>
      </c>
      <c r="AR31" s="245">
        <v>98.451112519999995</v>
      </c>
      <c r="AS31" s="245">
        <v>97.992746307000004</v>
      </c>
      <c r="AT31" s="245">
        <v>97.845738108000006</v>
      </c>
      <c r="AU31" s="245">
        <v>99.399367655999995</v>
      </c>
      <c r="AV31" s="245">
        <v>98.533967617000002</v>
      </c>
      <c r="AW31" s="245">
        <v>100.44956703</v>
      </c>
      <c r="AX31" s="245">
        <v>102.46800933</v>
      </c>
      <c r="AY31" s="245">
        <v>97.410701618000004</v>
      </c>
      <c r="AZ31" s="245">
        <v>100.78367672</v>
      </c>
      <c r="BA31" s="245">
        <v>98.187187015999996</v>
      </c>
      <c r="BB31" s="245">
        <v>97.370220759999995</v>
      </c>
      <c r="BC31" s="559">
        <v>98.270995157000002</v>
      </c>
      <c r="BD31" s="559">
        <v>100.17192973</v>
      </c>
      <c r="BE31" s="559">
        <v>100.06376702</v>
      </c>
      <c r="BF31" s="559">
        <v>100.01916765</v>
      </c>
      <c r="BG31" s="559">
        <v>100.46878074999999</v>
      </c>
      <c r="BH31" s="559">
        <v>99.763814836999998</v>
      </c>
      <c r="BI31" s="559">
        <v>100.96420821</v>
      </c>
      <c r="BJ31" s="559">
        <v>101.92051293</v>
      </c>
      <c r="BK31" s="559">
        <v>100.36390539999999</v>
      </c>
      <c r="BL31" s="559">
        <v>102.80070477</v>
      </c>
      <c r="BM31" s="559">
        <v>101.38272095000001</v>
      </c>
      <c r="BN31" s="559">
        <v>100.78369628999999</v>
      </c>
      <c r="BO31" s="559">
        <v>100.87832469</v>
      </c>
      <c r="BP31" s="559">
        <v>102.27509068000001</v>
      </c>
      <c r="BQ31" s="559">
        <v>101.72397966</v>
      </c>
      <c r="BR31" s="559">
        <v>101.56162765000001</v>
      </c>
      <c r="BS31" s="559">
        <v>101.91281914</v>
      </c>
      <c r="BT31" s="559">
        <v>100.55642606000001</v>
      </c>
      <c r="BU31" s="559">
        <v>101.53265801000001</v>
      </c>
      <c r="BV31" s="559">
        <v>102.9344495</v>
      </c>
    </row>
    <row r="32" spans="1:74" ht="12" customHeight="1" x14ac:dyDescent="0.25">
      <c r="B32" s="755" t="s">
        <v>808</v>
      </c>
      <c r="C32" s="756"/>
      <c r="D32" s="756"/>
      <c r="E32" s="756"/>
      <c r="F32" s="756"/>
      <c r="G32" s="756"/>
      <c r="H32" s="756"/>
      <c r="I32" s="756"/>
      <c r="J32" s="756"/>
      <c r="K32" s="756"/>
      <c r="L32" s="756"/>
      <c r="M32" s="756"/>
      <c r="N32" s="756"/>
      <c r="O32" s="756"/>
      <c r="P32" s="756"/>
      <c r="Q32" s="756"/>
      <c r="BD32" s="445"/>
      <c r="BE32" s="445"/>
      <c r="BF32" s="445"/>
    </row>
    <row r="33" spans="2:58" ht="12" customHeight="1" x14ac:dyDescent="0.2">
      <c r="B33" s="773" t="s">
        <v>645</v>
      </c>
      <c r="C33" s="741"/>
      <c r="D33" s="741"/>
      <c r="E33" s="741"/>
      <c r="F33" s="741"/>
      <c r="G33" s="741"/>
      <c r="H33" s="741"/>
      <c r="I33" s="741"/>
      <c r="J33" s="741"/>
      <c r="K33" s="741"/>
      <c r="L33" s="741"/>
      <c r="M33" s="741"/>
      <c r="N33" s="741"/>
      <c r="O33" s="741"/>
      <c r="P33" s="741"/>
      <c r="Q33" s="735"/>
      <c r="BD33" s="445"/>
      <c r="BE33" s="445"/>
      <c r="BF33" s="445"/>
    </row>
    <row r="34" spans="2:58" ht="12" customHeight="1" x14ac:dyDescent="0.2">
      <c r="B34" s="773" t="s">
        <v>1329</v>
      </c>
      <c r="C34" s="735"/>
      <c r="D34" s="735"/>
      <c r="E34" s="735"/>
      <c r="F34" s="735"/>
      <c r="G34" s="735"/>
      <c r="H34" s="735"/>
      <c r="I34" s="735"/>
      <c r="J34" s="735"/>
      <c r="K34" s="735"/>
      <c r="L34" s="735"/>
      <c r="M34" s="735"/>
      <c r="N34" s="735"/>
      <c r="O34" s="735"/>
      <c r="P34" s="735"/>
      <c r="Q34" s="735"/>
      <c r="BD34" s="445"/>
      <c r="BE34" s="445"/>
      <c r="BF34" s="445"/>
    </row>
    <row r="35" spans="2:58" ht="12" customHeight="1" x14ac:dyDescent="0.2">
      <c r="B35" s="773" t="s">
        <v>1328</v>
      </c>
      <c r="C35" s="735"/>
      <c r="D35" s="735"/>
      <c r="E35" s="735"/>
      <c r="F35" s="735"/>
      <c r="G35" s="735"/>
      <c r="H35" s="735"/>
      <c r="I35" s="735"/>
      <c r="J35" s="735"/>
      <c r="K35" s="735"/>
      <c r="L35" s="735"/>
      <c r="M35" s="735"/>
      <c r="N35" s="735"/>
      <c r="O35" s="735"/>
      <c r="P35" s="735"/>
      <c r="Q35" s="735"/>
      <c r="BD35" s="445"/>
      <c r="BE35" s="445"/>
      <c r="BF35" s="445"/>
    </row>
    <row r="36" spans="2:58" ht="12" customHeight="1" x14ac:dyDescent="0.25">
      <c r="B36" s="784" t="str">
        <f>"Notes: "&amp;"EIA completed modeling and analysis for this report on " &amp;Dates!D2&amp;"."</f>
        <v>Notes: EIA completed modeling and analysis for this report on Thursday May 5, 2022.</v>
      </c>
      <c r="C36" s="756"/>
      <c r="D36" s="756"/>
      <c r="E36" s="756"/>
      <c r="F36" s="756"/>
      <c r="G36" s="756"/>
      <c r="H36" s="756"/>
      <c r="I36" s="756"/>
      <c r="J36" s="756"/>
      <c r="K36" s="756"/>
      <c r="L36" s="756"/>
      <c r="M36" s="756"/>
      <c r="N36" s="756"/>
      <c r="O36" s="756"/>
      <c r="P36" s="756"/>
      <c r="Q36" s="756"/>
    </row>
    <row r="37" spans="2:58" ht="12" customHeight="1" x14ac:dyDescent="0.25">
      <c r="B37" s="749" t="s">
        <v>351</v>
      </c>
      <c r="C37" s="748"/>
      <c r="D37" s="748"/>
      <c r="E37" s="748"/>
      <c r="F37" s="748"/>
      <c r="G37" s="748"/>
      <c r="H37" s="748"/>
      <c r="I37" s="748"/>
      <c r="J37" s="748"/>
      <c r="K37" s="748"/>
      <c r="L37" s="748"/>
      <c r="M37" s="748"/>
      <c r="N37" s="748"/>
      <c r="O37" s="748"/>
      <c r="P37" s="748"/>
      <c r="Q37" s="748"/>
    </row>
    <row r="38" spans="2:58" ht="12" customHeight="1" x14ac:dyDescent="0.25">
      <c r="B38" s="775" t="s">
        <v>847</v>
      </c>
      <c r="C38" s="735"/>
      <c r="D38" s="735"/>
      <c r="E38" s="735"/>
      <c r="F38" s="735"/>
      <c r="G38" s="735"/>
      <c r="H38" s="735"/>
      <c r="I38" s="735"/>
      <c r="J38" s="735"/>
      <c r="K38" s="735"/>
      <c r="L38" s="735"/>
      <c r="M38" s="735"/>
      <c r="N38" s="735"/>
      <c r="O38" s="735"/>
      <c r="P38" s="735"/>
      <c r="Q38" s="735"/>
    </row>
    <row r="39" spans="2:58" ht="12" customHeight="1" x14ac:dyDescent="0.25">
      <c r="B39" s="744" t="s">
        <v>831</v>
      </c>
      <c r="C39" s="745"/>
      <c r="D39" s="745"/>
      <c r="E39" s="745"/>
      <c r="F39" s="745"/>
      <c r="G39" s="745"/>
      <c r="H39" s="745"/>
      <c r="I39" s="745"/>
      <c r="J39" s="745"/>
      <c r="K39" s="745"/>
      <c r="L39" s="745"/>
      <c r="M39" s="745"/>
      <c r="N39" s="745"/>
      <c r="O39" s="745"/>
      <c r="P39" s="745"/>
      <c r="Q39" s="735"/>
    </row>
    <row r="40" spans="2:58" ht="12" customHeight="1" x14ac:dyDescent="0.25">
      <c r="B40" s="764" t="s">
        <v>1362</v>
      </c>
      <c r="C40" s="735"/>
      <c r="D40" s="735"/>
      <c r="E40" s="735"/>
      <c r="F40" s="735"/>
      <c r="G40" s="735"/>
      <c r="H40" s="735"/>
      <c r="I40" s="735"/>
      <c r="J40" s="735"/>
      <c r="K40" s="735"/>
      <c r="L40" s="735"/>
      <c r="M40" s="735"/>
      <c r="N40" s="735"/>
      <c r="O40" s="735"/>
      <c r="P40" s="735"/>
      <c r="Q40" s="735"/>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U44"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4.54296875" style="70" customWidth="1"/>
    <col min="2" max="2" width="40" style="47" customWidth="1"/>
    <col min="3" max="50" width="6.54296875" style="47" customWidth="1"/>
    <col min="51" max="55" width="6.54296875" style="367" customWidth="1"/>
    <col min="56" max="58" width="6.54296875" style="584" customWidth="1"/>
    <col min="59" max="62" width="6.54296875" style="367" customWidth="1"/>
    <col min="63" max="74" width="6.54296875" style="47" customWidth="1"/>
    <col min="75" max="16384" width="9.54296875" style="47"/>
  </cols>
  <sheetData>
    <row r="1" spans="1:74" ht="13.4" customHeight="1" x14ac:dyDescent="0.3">
      <c r="A1" s="759" t="s">
        <v>792</v>
      </c>
      <c r="B1" s="787" t="s">
        <v>894</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275"/>
    </row>
    <row r="2" spans="1:74"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7"/>
      <c r="B5" s="59" t="s">
        <v>766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5" customHeight="1" x14ac:dyDescent="0.25">
      <c r="A7" s="61" t="s">
        <v>497</v>
      </c>
      <c r="B7" s="172" t="s">
        <v>117</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12.784808999999999</v>
      </c>
      <c r="AB7" s="210">
        <v>12.825811</v>
      </c>
      <c r="AC7" s="210">
        <v>12.816057000000001</v>
      </c>
      <c r="AD7" s="210">
        <v>11.911472</v>
      </c>
      <c r="AE7" s="210">
        <v>9.7111169999999998</v>
      </c>
      <c r="AF7" s="210">
        <v>10.419767999999999</v>
      </c>
      <c r="AG7" s="210">
        <v>10.956484</v>
      </c>
      <c r="AH7" s="210">
        <v>10.557567000000001</v>
      </c>
      <c r="AI7" s="210">
        <v>10.868058</v>
      </c>
      <c r="AJ7" s="210">
        <v>10.413411999999999</v>
      </c>
      <c r="AK7" s="210">
        <v>11.120706999999999</v>
      </c>
      <c r="AL7" s="210">
        <v>11.083595000000001</v>
      </c>
      <c r="AM7" s="210">
        <v>11.056365</v>
      </c>
      <c r="AN7" s="210">
        <v>9.7730589999999999</v>
      </c>
      <c r="AO7" s="210">
        <v>11.159560000000001</v>
      </c>
      <c r="AP7" s="210">
        <v>11.230181</v>
      </c>
      <c r="AQ7" s="210">
        <v>11.333753</v>
      </c>
      <c r="AR7" s="210">
        <v>11.288152</v>
      </c>
      <c r="AS7" s="210">
        <v>11.329927</v>
      </c>
      <c r="AT7" s="210">
        <v>11.206238000000001</v>
      </c>
      <c r="AU7" s="210">
        <v>10.851266000000001</v>
      </c>
      <c r="AV7" s="210">
        <v>11.526268999999999</v>
      </c>
      <c r="AW7" s="210">
        <v>11.769166</v>
      </c>
      <c r="AX7" s="210">
        <v>11.603532</v>
      </c>
      <c r="AY7" s="210">
        <v>11.361755</v>
      </c>
      <c r="AZ7" s="210">
        <v>11.311729</v>
      </c>
      <c r="BA7" s="210">
        <v>11.586018385999999</v>
      </c>
      <c r="BB7" s="210">
        <v>11.625904911999999</v>
      </c>
      <c r="BC7" s="299">
        <v>11.835129999999999</v>
      </c>
      <c r="BD7" s="299">
        <v>11.88991</v>
      </c>
      <c r="BE7" s="299">
        <v>11.99014</v>
      </c>
      <c r="BF7" s="299">
        <v>12.08643</v>
      </c>
      <c r="BG7" s="299">
        <v>12.150080000000001</v>
      </c>
      <c r="BH7" s="299">
        <v>12.17469</v>
      </c>
      <c r="BI7" s="299">
        <v>12.416650000000001</v>
      </c>
      <c r="BJ7" s="299">
        <v>12.468059999999999</v>
      </c>
      <c r="BK7" s="299">
        <v>12.516780000000001</v>
      </c>
      <c r="BL7" s="299">
        <v>12.561719999999999</v>
      </c>
      <c r="BM7" s="299">
        <v>12.608029999999999</v>
      </c>
      <c r="BN7" s="299">
        <v>12.67681</v>
      </c>
      <c r="BO7" s="299">
        <v>12.68717</v>
      </c>
      <c r="BP7" s="299">
        <v>12.76864</v>
      </c>
      <c r="BQ7" s="299">
        <v>12.84323</v>
      </c>
      <c r="BR7" s="299">
        <v>12.962009999999999</v>
      </c>
      <c r="BS7" s="299">
        <v>13.012779999999999</v>
      </c>
      <c r="BT7" s="299">
        <v>12.989879999999999</v>
      </c>
      <c r="BU7" s="299">
        <v>13.263669999999999</v>
      </c>
      <c r="BV7" s="299">
        <v>13.28403</v>
      </c>
    </row>
    <row r="8" spans="1:74" ht="11.15" customHeight="1" x14ac:dyDescent="0.25">
      <c r="A8" s="61" t="s">
        <v>498</v>
      </c>
      <c r="B8" s="172" t="s">
        <v>391</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0.450264</v>
      </c>
      <c r="BA8" s="210">
        <v>0.43817877677</v>
      </c>
      <c r="BB8" s="210">
        <v>0.43240398448</v>
      </c>
      <c r="BC8" s="299">
        <v>0.36504905406999999</v>
      </c>
      <c r="BD8" s="299">
        <v>0.35183247978999999</v>
      </c>
      <c r="BE8" s="299">
        <v>0.37174530994999999</v>
      </c>
      <c r="BF8" s="299">
        <v>0.42290849339999997</v>
      </c>
      <c r="BG8" s="299">
        <v>0.41039338979000001</v>
      </c>
      <c r="BH8" s="299">
        <v>0.41033872331999999</v>
      </c>
      <c r="BI8" s="299">
        <v>0.42866613765</v>
      </c>
      <c r="BJ8" s="299">
        <v>0.42576246517999999</v>
      </c>
      <c r="BK8" s="299">
        <v>0.44315742355999999</v>
      </c>
      <c r="BL8" s="299">
        <v>0.44710627645000001</v>
      </c>
      <c r="BM8" s="299">
        <v>0.43311433208</v>
      </c>
      <c r="BN8" s="299">
        <v>0.43120389083999999</v>
      </c>
      <c r="BO8" s="299">
        <v>0.35776643845</v>
      </c>
      <c r="BP8" s="299">
        <v>0.37568993505999998</v>
      </c>
      <c r="BQ8" s="299">
        <v>0.36737998461999999</v>
      </c>
      <c r="BR8" s="299">
        <v>0.44320133198</v>
      </c>
      <c r="BS8" s="299">
        <v>0.42135270228999999</v>
      </c>
      <c r="BT8" s="299">
        <v>0.41753796449000002</v>
      </c>
      <c r="BU8" s="299">
        <v>0.47710569684999998</v>
      </c>
      <c r="BV8" s="299">
        <v>0.44436176640000002</v>
      </c>
    </row>
    <row r="9" spans="1:74" ht="11.15" customHeight="1" x14ac:dyDescent="0.25">
      <c r="A9" s="61" t="s">
        <v>499</v>
      </c>
      <c r="B9" s="172" t="s">
        <v>231</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1.988113</v>
      </c>
      <c r="AB9" s="210">
        <v>1.994734</v>
      </c>
      <c r="AC9" s="210">
        <v>1.9750840000000001</v>
      </c>
      <c r="AD9" s="210">
        <v>1.9111210000000001</v>
      </c>
      <c r="AE9" s="210">
        <v>1.5614950000000001</v>
      </c>
      <c r="AF9" s="210">
        <v>1.5167269999999999</v>
      </c>
      <c r="AG9" s="210">
        <v>1.6184989999999999</v>
      </c>
      <c r="AH9" s="210">
        <v>1.1642140000000001</v>
      </c>
      <c r="AI9" s="210">
        <v>1.5094449999999999</v>
      </c>
      <c r="AJ9" s="210">
        <v>1.0500499999999999</v>
      </c>
      <c r="AK9" s="210">
        <v>1.68597</v>
      </c>
      <c r="AL9" s="210">
        <v>1.7779259999999999</v>
      </c>
      <c r="AM9" s="210">
        <v>1.7835490000000001</v>
      </c>
      <c r="AN9" s="210">
        <v>1.7622709999999999</v>
      </c>
      <c r="AO9" s="210">
        <v>1.854311</v>
      </c>
      <c r="AP9" s="210">
        <v>1.7678879999999999</v>
      </c>
      <c r="AQ9" s="210">
        <v>1.8144899999999999</v>
      </c>
      <c r="AR9" s="210">
        <v>1.791337</v>
      </c>
      <c r="AS9" s="210">
        <v>1.8517589999999999</v>
      </c>
      <c r="AT9" s="210">
        <v>1.5291360000000001</v>
      </c>
      <c r="AU9" s="210">
        <v>1.06246</v>
      </c>
      <c r="AV9" s="210">
        <v>1.6873100000000001</v>
      </c>
      <c r="AW9" s="210">
        <v>1.7910999999999999</v>
      </c>
      <c r="AX9" s="210">
        <v>1.709349</v>
      </c>
      <c r="AY9" s="210">
        <v>1.7081649999999999</v>
      </c>
      <c r="AZ9" s="210">
        <v>1.6145959999999999</v>
      </c>
      <c r="BA9" s="210">
        <v>1.7470264675</v>
      </c>
      <c r="BB9" s="210">
        <v>1.7777724374999999</v>
      </c>
      <c r="BC9" s="299">
        <v>1.8097348201000001</v>
      </c>
      <c r="BD9" s="299">
        <v>1.7804265212999999</v>
      </c>
      <c r="BE9" s="299">
        <v>1.7702211737</v>
      </c>
      <c r="BF9" s="299">
        <v>1.7244361798000001</v>
      </c>
      <c r="BG9" s="299">
        <v>1.7136937489999999</v>
      </c>
      <c r="BH9" s="299">
        <v>1.6612688399</v>
      </c>
      <c r="BI9" s="299">
        <v>1.8241688251999999</v>
      </c>
      <c r="BJ9" s="299">
        <v>1.8398340537</v>
      </c>
      <c r="BK9" s="299">
        <v>1.8377384862999999</v>
      </c>
      <c r="BL9" s="299">
        <v>1.8353109185000001</v>
      </c>
      <c r="BM9" s="299">
        <v>1.8326797635000001</v>
      </c>
      <c r="BN9" s="299">
        <v>1.8284451618999999</v>
      </c>
      <c r="BO9" s="299">
        <v>1.8247611378999999</v>
      </c>
      <c r="BP9" s="299">
        <v>1.7934263259000001</v>
      </c>
      <c r="BQ9" s="299">
        <v>1.7800306809999999</v>
      </c>
      <c r="BR9" s="299">
        <v>1.7309830316000001</v>
      </c>
      <c r="BS9" s="299">
        <v>1.718807186</v>
      </c>
      <c r="BT9" s="299">
        <v>1.6258448633</v>
      </c>
      <c r="BU9" s="299">
        <v>1.7828152276</v>
      </c>
      <c r="BV9" s="299">
        <v>1.7975490027000001</v>
      </c>
    </row>
    <row r="10" spans="1:74" ht="11.15" customHeight="1" x14ac:dyDescent="0.25">
      <c r="A10" s="61" t="s">
        <v>500</v>
      </c>
      <c r="B10" s="172" t="s">
        <v>116</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10.314247</v>
      </c>
      <c r="AB10" s="210">
        <v>10.354411000000001</v>
      </c>
      <c r="AC10" s="210">
        <v>10.371420000000001</v>
      </c>
      <c r="AD10" s="210">
        <v>9.5376480000000008</v>
      </c>
      <c r="AE10" s="210">
        <v>7.745501</v>
      </c>
      <c r="AF10" s="210">
        <v>8.5420660000000002</v>
      </c>
      <c r="AG10" s="210">
        <v>8.8939800000000009</v>
      </c>
      <c r="AH10" s="210">
        <v>8.9497710000000001</v>
      </c>
      <c r="AI10" s="210">
        <v>8.9168780000000005</v>
      </c>
      <c r="AJ10" s="210">
        <v>8.9040009999999992</v>
      </c>
      <c r="AK10" s="210">
        <v>8.9707609999999995</v>
      </c>
      <c r="AL10" s="210">
        <v>8.8427089999999993</v>
      </c>
      <c r="AM10" s="210">
        <v>8.8145220000000002</v>
      </c>
      <c r="AN10" s="210">
        <v>7.5541479999999996</v>
      </c>
      <c r="AO10" s="210">
        <v>8.8519349999999992</v>
      </c>
      <c r="AP10" s="210">
        <v>9.0159599999999998</v>
      </c>
      <c r="AQ10" s="210">
        <v>9.0759240000000005</v>
      </c>
      <c r="AR10" s="210">
        <v>9.0568190000000008</v>
      </c>
      <c r="AS10" s="210">
        <v>9.0981810000000003</v>
      </c>
      <c r="AT10" s="210">
        <v>9.2685870000000001</v>
      </c>
      <c r="AU10" s="210">
        <v>9.3591219999999993</v>
      </c>
      <c r="AV10" s="210">
        <v>9.4019949999999994</v>
      </c>
      <c r="AW10" s="210">
        <v>9.5320990000000005</v>
      </c>
      <c r="AX10" s="210">
        <v>9.4430589999999999</v>
      </c>
      <c r="AY10" s="210">
        <v>9.2039749999999998</v>
      </c>
      <c r="AZ10" s="210">
        <v>9.2468690000000002</v>
      </c>
      <c r="BA10" s="210">
        <v>9.4008131421000005</v>
      </c>
      <c r="BB10" s="210">
        <v>9.4157284897999993</v>
      </c>
      <c r="BC10" s="299">
        <v>9.6603510108999995</v>
      </c>
      <c r="BD10" s="299">
        <v>9.7576548946999999</v>
      </c>
      <c r="BE10" s="299">
        <v>9.8481730885999994</v>
      </c>
      <c r="BF10" s="299">
        <v>9.9390817198000008</v>
      </c>
      <c r="BG10" s="299">
        <v>10.025991592</v>
      </c>
      <c r="BH10" s="299">
        <v>10.10308004</v>
      </c>
      <c r="BI10" s="299">
        <v>10.163814485</v>
      </c>
      <c r="BJ10" s="299">
        <v>10.202461279</v>
      </c>
      <c r="BK10" s="299">
        <v>10.235888068</v>
      </c>
      <c r="BL10" s="299">
        <v>10.279307067</v>
      </c>
      <c r="BM10" s="299">
        <v>10.342232438</v>
      </c>
      <c r="BN10" s="299">
        <v>10.417156945</v>
      </c>
      <c r="BO10" s="299">
        <v>10.504639221</v>
      </c>
      <c r="BP10" s="299">
        <v>10.599521130999999</v>
      </c>
      <c r="BQ10" s="299">
        <v>10.69582093</v>
      </c>
      <c r="BR10" s="299">
        <v>10.787827847999999</v>
      </c>
      <c r="BS10" s="299">
        <v>10.872615422000001</v>
      </c>
      <c r="BT10" s="299">
        <v>10.946496988</v>
      </c>
      <c r="BU10" s="299">
        <v>11.003746368</v>
      </c>
      <c r="BV10" s="299">
        <v>11.042123644</v>
      </c>
    </row>
    <row r="11" spans="1:74" ht="11.15" customHeight="1" x14ac:dyDescent="0.25">
      <c r="A11" s="61" t="s">
        <v>732</v>
      </c>
      <c r="B11" s="172" t="s">
        <v>118</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2.6182940000000001</v>
      </c>
      <c r="AN11" s="210">
        <v>2.8868520000000002</v>
      </c>
      <c r="AO11" s="210">
        <v>3.1017480000000002</v>
      </c>
      <c r="AP11" s="210">
        <v>2.5353530000000002</v>
      </c>
      <c r="AQ11" s="210">
        <v>3.0916030000000001</v>
      </c>
      <c r="AR11" s="210">
        <v>3.2522319999999998</v>
      </c>
      <c r="AS11" s="210">
        <v>3.695103</v>
      </c>
      <c r="AT11" s="210">
        <v>3.240529</v>
      </c>
      <c r="AU11" s="210">
        <v>3.8596170000000001</v>
      </c>
      <c r="AV11" s="210">
        <v>3.071097</v>
      </c>
      <c r="AW11" s="210">
        <v>3.2233010000000002</v>
      </c>
      <c r="AX11" s="210">
        <v>2.9692069999999999</v>
      </c>
      <c r="AY11" s="210">
        <v>3.0359159999999998</v>
      </c>
      <c r="AZ11" s="210">
        <v>2.8453789999999999</v>
      </c>
      <c r="BA11" s="210">
        <v>3.0820645161</v>
      </c>
      <c r="BB11" s="210">
        <v>2.7011090666999999</v>
      </c>
      <c r="BC11" s="299">
        <v>3.502853</v>
      </c>
      <c r="BD11" s="299">
        <v>3.1462279999999998</v>
      </c>
      <c r="BE11" s="299">
        <v>2.9837750000000001</v>
      </c>
      <c r="BF11" s="299">
        <v>3.1155650000000001</v>
      </c>
      <c r="BG11" s="299">
        <v>2.9043640000000002</v>
      </c>
      <c r="BH11" s="299">
        <v>2.4782090000000001</v>
      </c>
      <c r="BI11" s="299">
        <v>3.2900719999999999</v>
      </c>
      <c r="BJ11" s="299">
        <v>3.4048769999999999</v>
      </c>
      <c r="BK11" s="299">
        <v>3.2478690000000001</v>
      </c>
      <c r="BL11" s="299">
        <v>2.0335920000000001</v>
      </c>
      <c r="BM11" s="299">
        <v>2.7991760000000001</v>
      </c>
      <c r="BN11" s="299">
        <v>3.2885740000000001</v>
      </c>
      <c r="BO11" s="299">
        <v>3.394434</v>
      </c>
      <c r="BP11" s="299">
        <v>3.043866</v>
      </c>
      <c r="BQ11" s="299">
        <v>2.9446050000000001</v>
      </c>
      <c r="BR11" s="299">
        <v>3.1039500000000002</v>
      </c>
      <c r="BS11" s="299">
        <v>2.7204809999999999</v>
      </c>
      <c r="BT11" s="299">
        <v>2.4963579999999999</v>
      </c>
      <c r="BU11" s="299">
        <v>2.5680329999999998</v>
      </c>
      <c r="BV11" s="299">
        <v>2.3356170000000001</v>
      </c>
    </row>
    <row r="12" spans="1:74" ht="11.15" customHeight="1" x14ac:dyDescent="0.25">
      <c r="A12" s="61" t="s">
        <v>734</v>
      </c>
      <c r="B12" s="172" t="s">
        <v>122</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0.33732142857000003</v>
      </c>
      <c r="BA12" s="210">
        <v>0.46103225805999998</v>
      </c>
      <c r="BB12" s="210">
        <v>0.52427777777999995</v>
      </c>
      <c r="BC12" s="299">
        <v>0.99661290000000002</v>
      </c>
      <c r="BD12" s="299">
        <v>1.101667</v>
      </c>
      <c r="BE12" s="299">
        <v>0.96774190000000004</v>
      </c>
      <c r="BF12" s="299">
        <v>0.96774190000000004</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5" customHeight="1" x14ac:dyDescent="0.25">
      <c r="A13" s="61" t="s">
        <v>733</v>
      </c>
      <c r="B13" s="172" t="s">
        <v>392</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8.7300000000000003E-2</v>
      </c>
      <c r="AX13" s="210">
        <v>0.40490322580999999</v>
      </c>
      <c r="AY13" s="210">
        <v>0.2305483871</v>
      </c>
      <c r="AZ13" s="210">
        <v>0.18371428571000001</v>
      </c>
      <c r="BA13" s="210">
        <v>-0.10458064516</v>
      </c>
      <c r="BB13" s="210">
        <v>-0.14586222222</v>
      </c>
      <c r="BC13" s="299">
        <v>4.5670700000000002E-2</v>
      </c>
      <c r="BD13" s="299">
        <v>0.43240129999999999</v>
      </c>
      <c r="BE13" s="299">
        <v>0.20917939999999999</v>
      </c>
      <c r="BF13" s="299">
        <v>0.35645399999999999</v>
      </c>
      <c r="BG13" s="299">
        <v>5.7145000000000001E-2</v>
      </c>
      <c r="BH13" s="299">
        <v>-0.5514464</v>
      </c>
      <c r="BI13" s="299">
        <v>-0.20730970000000001</v>
      </c>
      <c r="BJ13" s="299">
        <v>0.55065189999999997</v>
      </c>
      <c r="BK13" s="299">
        <v>-0.42400310000000002</v>
      </c>
      <c r="BL13" s="299">
        <v>-0.80779979999999996</v>
      </c>
      <c r="BM13" s="299">
        <v>-0.2229777</v>
      </c>
      <c r="BN13" s="299">
        <v>-0.1903897</v>
      </c>
      <c r="BO13" s="299">
        <v>0.146871</v>
      </c>
      <c r="BP13" s="299">
        <v>0.40023029999999998</v>
      </c>
      <c r="BQ13" s="299">
        <v>0.29691529999999999</v>
      </c>
      <c r="BR13" s="299">
        <v>0.3438966</v>
      </c>
      <c r="BS13" s="299">
        <v>3.5397199999999997E-2</v>
      </c>
      <c r="BT13" s="299">
        <v>-0.45595400000000003</v>
      </c>
      <c r="BU13" s="299">
        <v>-5.66464E-2</v>
      </c>
      <c r="BV13" s="299">
        <v>0.35666039999999999</v>
      </c>
    </row>
    <row r="14" spans="1:74" ht="11.15" customHeight="1" x14ac:dyDescent="0.25">
      <c r="A14" s="61" t="s">
        <v>502</v>
      </c>
      <c r="B14" s="172" t="s">
        <v>119</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0.66195358064999998</v>
      </c>
      <c r="AB14" s="210">
        <v>0.48193675862000002</v>
      </c>
      <c r="AC14" s="210">
        <v>0.73639770967999996</v>
      </c>
      <c r="AD14" s="210">
        <v>-0.15762066666999999</v>
      </c>
      <c r="AE14" s="210">
        <v>0.44588216129000002</v>
      </c>
      <c r="AF14" s="210">
        <v>0.29437866667000001</v>
      </c>
      <c r="AG14" s="210">
        <v>0.41349187097000001</v>
      </c>
      <c r="AH14" s="210">
        <v>0.80067299999999997</v>
      </c>
      <c r="AI14" s="210">
        <v>0.17119966667</v>
      </c>
      <c r="AJ14" s="210">
        <v>0.43728606452000002</v>
      </c>
      <c r="AK14" s="210">
        <v>0.43087066667000001</v>
      </c>
      <c r="AL14" s="210">
        <v>0.20704977419000001</v>
      </c>
      <c r="AM14" s="210">
        <v>0.54014667742</v>
      </c>
      <c r="AN14" s="210">
        <v>0.32040971428999998</v>
      </c>
      <c r="AO14" s="210">
        <v>0.40391754838999999</v>
      </c>
      <c r="AP14" s="210">
        <v>0.84419900000000003</v>
      </c>
      <c r="AQ14" s="210">
        <v>0.55732119354999998</v>
      </c>
      <c r="AR14" s="210">
        <v>0.48571566666999999</v>
      </c>
      <c r="AS14" s="210">
        <v>0.5353563871</v>
      </c>
      <c r="AT14" s="210">
        <v>0.71778103226000001</v>
      </c>
      <c r="AU14" s="210">
        <v>0.35361633332999998</v>
      </c>
      <c r="AV14" s="210">
        <v>0.74214929031999999</v>
      </c>
      <c r="AW14" s="210">
        <v>0.34786633333</v>
      </c>
      <c r="AX14" s="210">
        <v>0.52874474193999998</v>
      </c>
      <c r="AY14" s="210">
        <v>0.64971609676999997</v>
      </c>
      <c r="AZ14" s="210">
        <v>0.69817728571000004</v>
      </c>
      <c r="BA14" s="210">
        <v>0.76614290396999996</v>
      </c>
      <c r="BB14" s="210">
        <v>0.93998913261999995</v>
      </c>
      <c r="BC14" s="299">
        <v>0.21702949999999999</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503</v>
      </c>
      <c r="B15" s="172" t="s">
        <v>164</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v>
      </c>
      <c r="AC15" s="210">
        <v>15.230451</v>
      </c>
      <c r="AD15" s="210">
        <v>12.772333</v>
      </c>
      <c r="AE15" s="210">
        <v>12.968031999999999</v>
      </c>
      <c r="AF15" s="210">
        <v>13.734366</v>
      </c>
      <c r="AG15" s="210">
        <v>14.33358</v>
      </c>
      <c r="AH15" s="210">
        <v>14.151709</v>
      </c>
      <c r="AI15" s="210">
        <v>13.572832999999999</v>
      </c>
      <c r="AJ15" s="210">
        <v>13.444741</v>
      </c>
      <c r="AK15" s="210">
        <v>14.123699999999999</v>
      </c>
      <c r="AL15" s="210">
        <v>14.139806</v>
      </c>
      <c r="AM15" s="210">
        <v>14.525096</v>
      </c>
      <c r="AN15" s="210">
        <v>12.373535</v>
      </c>
      <c r="AO15" s="210">
        <v>14.383032</v>
      </c>
      <c r="AP15" s="210">
        <v>15.160333</v>
      </c>
      <c r="AQ15" s="210">
        <v>15.594903</v>
      </c>
      <c r="AR15" s="210">
        <v>16.190232999999999</v>
      </c>
      <c r="AS15" s="210">
        <v>15.851838000000001</v>
      </c>
      <c r="AT15" s="210">
        <v>15.719419</v>
      </c>
      <c r="AU15" s="210">
        <v>15.227866000000001</v>
      </c>
      <c r="AV15" s="210">
        <v>15.045354</v>
      </c>
      <c r="AW15" s="210">
        <v>15.733599999999999</v>
      </c>
      <c r="AX15" s="210">
        <v>15.757516000000001</v>
      </c>
      <c r="AY15" s="210">
        <v>15.451000000000001</v>
      </c>
      <c r="AZ15" s="210">
        <v>15.376321000000001</v>
      </c>
      <c r="BA15" s="210">
        <v>15.790677419</v>
      </c>
      <c r="BB15" s="210">
        <v>15.645418667</v>
      </c>
      <c r="BC15" s="299">
        <v>16.597300000000001</v>
      </c>
      <c r="BD15" s="299">
        <v>16.848579999999998</v>
      </c>
      <c r="BE15" s="299">
        <v>16.386810000000001</v>
      </c>
      <c r="BF15" s="299">
        <v>16.7225</v>
      </c>
      <c r="BG15" s="299">
        <v>16.355640000000001</v>
      </c>
      <c r="BH15" s="299">
        <v>15.311070000000001</v>
      </c>
      <c r="BI15" s="299">
        <v>15.744529999999999</v>
      </c>
      <c r="BJ15" s="299">
        <v>16.67848</v>
      </c>
      <c r="BK15" s="299">
        <v>15.626860000000001</v>
      </c>
      <c r="BL15" s="299">
        <v>14.04026</v>
      </c>
      <c r="BM15" s="299">
        <v>15.43454</v>
      </c>
      <c r="BN15" s="299">
        <v>16.012409999999999</v>
      </c>
      <c r="BO15" s="299">
        <v>16.52937</v>
      </c>
      <c r="BP15" s="299">
        <v>16.577770000000001</v>
      </c>
      <c r="BQ15" s="299">
        <v>16.404599999999999</v>
      </c>
      <c r="BR15" s="299">
        <v>16.606169999999999</v>
      </c>
      <c r="BS15" s="299">
        <v>16.012709999999998</v>
      </c>
      <c r="BT15" s="299">
        <v>15.30119</v>
      </c>
      <c r="BU15" s="299">
        <v>16.050180000000001</v>
      </c>
      <c r="BV15" s="299">
        <v>16.26024</v>
      </c>
    </row>
    <row r="16" spans="1:74" ht="11.15" customHeight="1" x14ac:dyDescent="0.25">
      <c r="A16" s="57"/>
      <c r="B16" s="44" t="s">
        <v>736</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99"/>
      <c r="BD16" s="299"/>
      <c r="BE16" s="299"/>
      <c r="BF16" s="299"/>
      <c r="BG16" s="299"/>
      <c r="BH16" s="299"/>
      <c r="BI16" s="299"/>
      <c r="BJ16" s="366"/>
      <c r="BK16" s="366"/>
      <c r="BL16" s="366"/>
      <c r="BM16" s="366"/>
      <c r="BN16" s="366"/>
      <c r="BO16" s="366"/>
      <c r="BP16" s="366"/>
      <c r="BQ16" s="366"/>
      <c r="BR16" s="366"/>
      <c r="BS16" s="366"/>
      <c r="BT16" s="366"/>
      <c r="BU16" s="366"/>
      <c r="BV16" s="366"/>
    </row>
    <row r="17" spans="1:74" ht="11.15" customHeight="1" x14ac:dyDescent="0.25">
      <c r="A17" s="61" t="s">
        <v>505</v>
      </c>
      <c r="B17" s="172" t="s">
        <v>393</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1.128091</v>
      </c>
      <c r="AB17" s="210">
        <v>0.94133999999999995</v>
      </c>
      <c r="AC17" s="210">
        <v>0.97412600000000005</v>
      </c>
      <c r="AD17" s="210">
        <v>0.77373199999999998</v>
      </c>
      <c r="AE17" s="210">
        <v>0.80803000000000003</v>
      </c>
      <c r="AF17" s="210">
        <v>0.87066299999999996</v>
      </c>
      <c r="AG17" s="210">
        <v>0.92867299999999997</v>
      </c>
      <c r="AH17" s="210">
        <v>0.923902</v>
      </c>
      <c r="AI17" s="210">
        <v>0.94806299999999999</v>
      </c>
      <c r="AJ17" s="210">
        <v>0.92428699999999997</v>
      </c>
      <c r="AK17" s="210">
        <v>0.93443200000000004</v>
      </c>
      <c r="AL17" s="210">
        <v>0.91493100000000005</v>
      </c>
      <c r="AM17" s="210">
        <v>0.89135200000000003</v>
      </c>
      <c r="AN17" s="210">
        <v>0.76456800000000003</v>
      </c>
      <c r="AO17" s="210">
        <v>0.86360800000000004</v>
      </c>
      <c r="AP17" s="210">
        <v>0.94893099999999997</v>
      </c>
      <c r="AQ17" s="210">
        <v>1.0244139999999999</v>
      </c>
      <c r="AR17" s="210">
        <v>0.92243299999999995</v>
      </c>
      <c r="AS17" s="210">
        <v>0.95986700000000003</v>
      </c>
      <c r="AT17" s="210">
        <v>1.008737</v>
      </c>
      <c r="AU17" s="210">
        <v>0.936666</v>
      </c>
      <c r="AV17" s="210">
        <v>1.013287</v>
      </c>
      <c r="AW17" s="210">
        <v>1.0125949999999999</v>
      </c>
      <c r="AX17" s="210">
        <v>1.0832520000000001</v>
      </c>
      <c r="AY17" s="210">
        <v>0.98418499999999998</v>
      </c>
      <c r="AZ17" s="210">
        <v>0.90092899999999998</v>
      </c>
      <c r="BA17" s="210">
        <v>1.0332269999999999</v>
      </c>
      <c r="BB17" s="210">
        <v>1.1267</v>
      </c>
      <c r="BC17" s="299">
        <v>1.0699829999999999</v>
      </c>
      <c r="BD17" s="299">
        <v>1.0493950000000001</v>
      </c>
      <c r="BE17" s="299">
        <v>1.0497399999999999</v>
      </c>
      <c r="BF17" s="299">
        <v>1.066082</v>
      </c>
      <c r="BG17" s="299">
        <v>1.064667</v>
      </c>
      <c r="BH17" s="299">
        <v>1.0043610000000001</v>
      </c>
      <c r="BI17" s="299">
        <v>1.0787420000000001</v>
      </c>
      <c r="BJ17" s="299">
        <v>1.0895969999999999</v>
      </c>
      <c r="BK17" s="299">
        <v>1.083798</v>
      </c>
      <c r="BL17" s="299">
        <v>1.0039009999999999</v>
      </c>
      <c r="BM17" s="299">
        <v>0.99437819999999999</v>
      </c>
      <c r="BN17" s="299">
        <v>0.99765340000000002</v>
      </c>
      <c r="BO17" s="299">
        <v>0.9869346</v>
      </c>
      <c r="BP17" s="299">
        <v>0.96074530000000002</v>
      </c>
      <c r="BQ17" s="299">
        <v>0.95820819999999995</v>
      </c>
      <c r="BR17" s="299">
        <v>1.0245280000000001</v>
      </c>
      <c r="BS17" s="299">
        <v>0.98457289999999997</v>
      </c>
      <c r="BT17" s="299">
        <v>0.961032</v>
      </c>
      <c r="BU17" s="299">
        <v>1.0161530000000001</v>
      </c>
      <c r="BV17" s="299">
        <v>1.0547299999999999</v>
      </c>
    </row>
    <row r="18" spans="1:74" ht="11.15" customHeight="1" x14ac:dyDescent="0.25">
      <c r="A18" s="61" t="s">
        <v>504</v>
      </c>
      <c r="B18" s="172" t="s">
        <v>892</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5.7675000000000001</v>
      </c>
      <c r="AX18" s="210">
        <v>5.7326449999999998</v>
      </c>
      <c r="AY18" s="210">
        <v>5.4461940000000002</v>
      </c>
      <c r="AZ18" s="210">
        <v>5.4746790000000001</v>
      </c>
      <c r="BA18" s="210">
        <v>5.6411728422999996</v>
      </c>
      <c r="BB18" s="210">
        <v>5.6444526029000004</v>
      </c>
      <c r="BC18" s="299">
        <v>5.7790489999999997</v>
      </c>
      <c r="BD18" s="299">
        <v>5.8637860000000002</v>
      </c>
      <c r="BE18" s="299">
        <v>5.8634190000000004</v>
      </c>
      <c r="BF18" s="299">
        <v>5.9742040000000003</v>
      </c>
      <c r="BG18" s="299">
        <v>5.9886999999999997</v>
      </c>
      <c r="BH18" s="299">
        <v>6.0636900000000002</v>
      </c>
      <c r="BI18" s="299">
        <v>6.1640180000000004</v>
      </c>
      <c r="BJ18" s="299">
        <v>6.088819</v>
      </c>
      <c r="BK18" s="299">
        <v>6.0944240000000001</v>
      </c>
      <c r="BL18" s="299">
        <v>6.1564420000000002</v>
      </c>
      <c r="BM18" s="299">
        <v>6.2078720000000001</v>
      </c>
      <c r="BN18" s="299">
        <v>6.2126210000000004</v>
      </c>
      <c r="BO18" s="299">
        <v>6.2635829999999997</v>
      </c>
      <c r="BP18" s="299">
        <v>6.2221390000000003</v>
      </c>
      <c r="BQ18" s="299">
        <v>6.2031109999999998</v>
      </c>
      <c r="BR18" s="299">
        <v>6.2808469999999996</v>
      </c>
      <c r="BS18" s="299">
        <v>6.3041450000000001</v>
      </c>
      <c r="BT18" s="299">
        <v>6.366161</v>
      </c>
      <c r="BU18" s="299">
        <v>6.3816439999999997</v>
      </c>
      <c r="BV18" s="299">
        <v>6.3001399999999999</v>
      </c>
    </row>
    <row r="19" spans="1:74" ht="11.15" customHeight="1" x14ac:dyDescent="0.25">
      <c r="A19" s="61" t="s">
        <v>870</v>
      </c>
      <c r="B19" s="172" t="s">
        <v>871</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0.66970399999999997</v>
      </c>
      <c r="AE19" s="210">
        <v>0.78595000000000004</v>
      </c>
      <c r="AF19" s="210">
        <v>0.96711599999999998</v>
      </c>
      <c r="AG19" s="210">
        <v>1.0307489999999999</v>
      </c>
      <c r="AH19" s="210">
        <v>1.0227630000000001</v>
      </c>
      <c r="AI19" s="210">
        <v>1.0330170000000001</v>
      </c>
      <c r="AJ19" s="210">
        <v>1.0555319999999999</v>
      </c>
      <c r="AK19" s="210">
        <v>1.096816</v>
      </c>
      <c r="AL19" s="210">
        <v>1.0719799999999999</v>
      </c>
      <c r="AM19" s="210">
        <v>1.0606450000000001</v>
      </c>
      <c r="AN19" s="210">
        <v>0.93417899999999998</v>
      </c>
      <c r="AO19" s="210">
        <v>1.080214</v>
      </c>
      <c r="AP19" s="210">
        <v>1.0715920000000001</v>
      </c>
      <c r="AQ19" s="210">
        <v>1.151294</v>
      </c>
      <c r="AR19" s="210">
        <v>1.153902</v>
      </c>
      <c r="AS19" s="210">
        <v>1.157424</v>
      </c>
      <c r="AT19" s="210">
        <v>1.0821529999999999</v>
      </c>
      <c r="AU19" s="210">
        <v>1.059372</v>
      </c>
      <c r="AV19" s="210">
        <v>1.198893</v>
      </c>
      <c r="AW19" s="210">
        <v>1.2507839999999999</v>
      </c>
      <c r="AX19" s="210">
        <v>1.2589399999999999</v>
      </c>
      <c r="AY19" s="210">
        <v>1.2036469999999999</v>
      </c>
      <c r="AZ19" s="210">
        <v>1.180175</v>
      </c>
      <c r="BA19" s="210">
        <v>1.1966400677</v>
      </c>
      <c r="BB19" s="210">
        <v>1.1527371467</v>
      </c>
      <c r="BC19" s="299">
        <v>1.1667670000000001</v>
      </c>
      <c r="BD19" s="299">
        <v>1.181597</v>
      </c>
      <c r="BE19" s="299">
        <v>1.1956169999999999</v>
      </c>
      <c r="BF19" s="299">
        <v>1.189905</v>
      </c>
      <c r="BG19" s="299">
        <v>1.156244</v>
      </c>
      <c r="BH19" s="299">
        <v>1.1746840000000001</v>
      </c>
      <c r="BI19" s="299">
        <v>1.227765</v>
      </c>
      <c r="BJ19" s="299">
        <v>1.2369380000000001</v>
      </c>
      <c r="BK19" s="299">
        <v>1.159956</v>
      </c>
      <c r="BL19" s="299">
        <v>1.1695629999999999</v>
      </c>
      <c r="BM19" s="299">
        <v>1.156825</v>
      </c>
      <c r="BN19" s="299">
        <v>1.17492</v>
      </c>
      <c r="BO19" s="299">
        <v>1.2036150000000001</v>
      </c>
      <c r="BP19" s="299">
        <v>1.2166669999999999</v>
      </c>
      <c r="BQ19" s="299">
        <v>1.2107559999999999</v>
      </c>
      <c r="BR19" s="299">
        <v>1.1942729999999999</v>
      </c>
      <c r="BS19" s="299">
        <v>1.1658310000000001</v>
      </c>
      <c r="BT19" s="299">
        <v>1.19171</v>
      </c>
      <c r="BU19" s="299">
        <v>1.2621</v>
      </c>
      <c r="BV19" s="299">
        <v>1.28182</v>
      </c>
    </row>
    <row r="20" spans="1:74" ht="11.15" customHeight="1" x14ac:dyDescent="0.25">
      <c r="A20" s="61" t="s">
        <v>783</v>
      </c>
      <c r="B20" s="172" t="s">
        <v>108</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0.56676599999999999</v>
      </c>
      <c r="AE20" s="210">
        <v>0.68248299999999995</v>
      </c>
      <c r="AF20" s="210">
        <v>0.86529999999999996</v>
      </c>
      <c r="AG20" s="210">
        <v>0.926064</v>
      </c>
      <c r="AH20" s="210">
        <v>0.91677399999999998</v>
      </c>
      <c r="AI20" s="210">
        <v>0.92596599999999996</v>
      </c>
      <c r="AJ20" s="210">
        <v>0.95528000000000002</v>
      </c>
      <c r="AK20" s="210">
        <v>0.99715200000000004</v>
      </c>
      <c r="AL20" s="210">
        <v>0.97121999999999997</v>
      </c>
      <c r="AM20" s="210">
        <v>0.93054800000000004</v>
      </c>
      <c r="AN20" s="210">
        <v>0.81885699999999995</v>
      </c>
      <c r="AO20" s="210">
        <v>0.94639700000000004</v>
      </c>
      <c r="AP20" s="210">
        <v>0.94060200000000005</v>
      </c>
      <c r="AQ20" s="210">
        <v>1.0072030000000001</v>
      </c>
      <c r="AR20" s="210">
        <v>1.0227329999999999</v>
      </c>
      <c r="AS20" s="210">
        <v>1.014052</v>
      </c>
      <c r="AT20" s="210">
        <v>0.93794699999999998</v>
      </c>
      <c r="AU20" s="210">
        <v>0.93623699999999999</v>
      </c>
      <c r="AV20" s="210">
        <v>1.0375650000000001</v>
      </c>
      <c r="AW20" s="210">
        <v>1.0794790000000001</v>
      </c>
      <c r="AX20" s="210">
        <v>1.0683069999999999</v>
      </c>
      <c r="AY20" s="210">
        <v>1.0389390000000001</v>
      </c>
      <c r="AZ20" s="210">
        <v>1.011477</v>
      </c>
      <c r="BA20" s="210">
        <v>1.0268709677000001</v>
      </c>
      <c r="BB20" s="210">
        <v>0.96786014666999998</v>
      </c>
      <c r="BC20" s="299">
        <v>0.98652930000000005</v>
      </c>
      <c r="BD20" s="299">
        <v>0.99888489999999996</v>
      </c>
      <c r="BE20" s="299">
        <v>1.0019</v>
      </c>
      <c r="BF20" s="299">
        <v>1.003414</v>
      </c>
      <c r="BG20" s="299">
        <v>0.98942200000000002</v>
      </c>
      <c r="BH20" s="299">
        <v>0.99082519999999996</v>
      </c>
      <c r="BI20" s="299">
        <v>1.0238560000000001</v>
      </c>
      <c r="BJ20" s="299">
        <v>1.021215</v>
      </c>
      <c r="BK20" s="299">
        <v>0.97734469999999996</v>
      </c>
      <c r="BL20" s="299">
        <v>0.97974190000000005</v>
      </c>
      <c r="BM20" s="299">
        <v>0.95544870000000004</v>
      </c>
      <c r="BN20" s="299">
        <v>0.97016659999999999</v>
      </c>
      <c r="BO20" s="299">
        <v>0.99897449999999999</v>
      </c>
      <c r="BP20" s="299">
        <v>1.0111079999999999</v>
      </c>
      <c r="BQ20" s="299">
        <v>0.99737390000000004</v>
      </c>
      <c r="BR20" s="299">
        <v>0.99376660000000006</v>
      </c>
      <c r="BS20" s="299">
        <v>0.98358780000000001</v>
      </c>
      <c r="BT20" s="299">
        <v>0.98895569999999999</v>
      </c>
      <c r="BU20" s="299">
        <v>1.031504</v>
      </c>
      <c r="BV20" s="299">
        <v>1.035555</v>
      </c>
    </row>
    <row r="21" spans="1:74" ht="11.15" customHeight="1" x14ac:dyDescent="0.25">
      <c r="A21" s="61" t="s">
        <v>872</v>
      </c>
      <c r="B21" s="172" t="s">
        <v>873</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0.22435641935</v>
      </c>
      <c r="AB21" s="210">
        <v>0.20613889655000001</v>
      </c>
      <c r="AC21" s="210">
        <v>0.21832225806</v>
      </c>
      <c r="AD21" s="210">
        <v>0.18726733333000001</v>
      </c>
      <c r="AE21" s="210">
        <v>0.19396751612999999</v>
      </c>
      <c r="AF21" s="210">
        <v>0.17730166667</v>
      </c>
      <c r="AG21" s="210">
        <v>0.20712993548</v>
      </c>
      <c r="AH21" s="210">
        <v>0.19493441935</v>
      </c>
      <c r="AI21" s="210">
        <v>0.18493266667</v>
      </c>
      <c r="AJ21" s="210">
        <v>0.19324206452000001</v>
      </c>
      <c r="AK21" s="210">
        <v>0.1995403</v>
      </c>
      <c r="AL21" s="210">
        <v>0.18784261290000001</v>
      </c>
      <c r="AM21" s="210">
        <v>0.20264270968</v>
      </c>
      <c r="AN21" s="210">
        <v>0.17764271429</v>
      </c>
      <c r="AO21" s="210">
        <v>0.19611203226000001</v>
      </c>
      <c r="AP21" s="210">
        <v>0.20686146666999999</v>
      </c>
      <c r="AQ21" s="210">
        <v>0.21765629032</v>
      </c>
      <c r="AR21" s="210">
        <v>0.22625816667000001</v>
      </c>
      <c r="AS21" s="210">
        <v>0.22281474194000001</v>
      </c>
      <c r="AT21" s="210">
        <v>0.22027416128999999</v>
      </c>
      <c r="AU21" s="210">
        <v>0.22197723333</v>
      </c>
      <c r="AV21" s="210">
        <v>0.21973699999999999</v>
      </c>
      <c r="AW21" s="210">
        <v>0.22811183333000001</v>
      </c>
      <c r="AX21" s="210">
        <v>0.24390625805999999</v>
      </c>
      <c r="AY21" s="210">
        <v>0.22698612903000001</v>
      </c>
      <c r="AZ21" s="210">
        <v>0.20669667856999999</v>
      </c>
      <c r="BA21" s="210">
        <v>0.20821390000000001</v>
      </c>
      <c r="BB21" s="210">
        <v>0.21901010000000001</v>
      </c>
      <c r="BC21" s="299">
        <v>0.21960579999999999</v>
      </c>
      <c r="BD21" s="299">
        <v>0.222633</v>
      </c>
      <c r="BE21" s="299">
        <v>0.2204014</v>
      </c>
      <c r="BF21" s="299">
        <v>0.2169932</v>
      </c>
      <c r="BG21" s="299">
        <v>0.2143602</v>
      </c>
      <c r="BH21" s="299">
        <v>0.20788680000000001</v>
      </c>
      <c r="BI21" s="299">
        <v>0.21875310000000001</v>
      </c>
      <c r="BJ21" s="299">
        <v>0.22754269999999999</v>
      </c>
      <c r="BK21" s="299">
        <v>0.2104946</v>
      </c>
      <c r="BL21" s="299">
        <v>0.20024620000000001</v>
      </c>
      <c r="BM21" s="299">
        <v>0.20685419999999999</v>
      </c>
      <c r="BN21" s="299">
        <v>0.21485399999999999</v>
      </c>
      <c r="BO21" s="299">
        <v>0.21846160000000001</v>
      </c>
      <c r="BP21" s="299">
        <v>0.22114030000000001</v>
      </c>
      <c r="BQ21" s="299">
        <v>0.2205445</v>
      </c>
      <c r="BR21" s="299">
        <v>0.21699660000000001</v>
      </c>
      <c r="BS21" s="299">
        <v>0.21265239999999999</v>
      </c>
      <c r="BT21" s="299">
        <v>0.2074792</v>
      </c>
      <c r="BU21" s="299">
        <v>0.22017110000000001</v>
      </c>
      <c r="BV21" s="299">
        <v>0.2275519</v>
      </c>
    </row>
    <row r="22" spans="1:74" ht="11.15" customHeight="1" x14ac:dyDescent="0.25">
      <c r="A22" s="61" t="s">
        <v>506</v>
      </c>
      <c r="B22" s="172" t="s">
        <v>120</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-3.4319440000000001</v>
      </c>
      <c r="AN22" s="210">
        <v>-2.8997670000000002</v>
      </c>
      <c r="AO22" s="210">
        <v>-2.4924110000000002</v>
      </c>
      <c r="AP22" s="210">
        <v>-3.3783219999999998</v>
      </c>
      <c r="AQ22" s="210">
        <v>-2.7925209999999998</v>
      </c>
      <c r="AR22" s="210">
        <v>-3.2156920000000002</v>
      </c>
      <c r="AS22" s="210">
        <v>-3.5464829999999998</v>
      </c>
      <c r="AT22" s="210">
        <v>-3.4249459999999998</v>
      </c>
      <c r="AU22" s="210">
        <v>-2.7358189999999998</v>
      </c>
      <c r="AV22" s="210">
        <v>-3.6089540000000002</v>
      </c>
      <c r="AW22" s="210">
        <v>-3.9333909999999999</v>
      </c>
      <c r="AX22" s="210">
        <v>-4.031555</v>
      </c>
      <c r="AY22" s="210">
        <v>-3.6406139999999998</v>
      </c>
      <c r="AZ22" s="210">
        <v>-3.3960680000000001</v>
      </c>
      <c r="BA22" s="210">
        <v>-4.5374004085999999</v>
      </c>
      <c r="BB22" s="210">
        <v>-4.1809326061999998</v>
      </c>
      <c r="BC22" s="299">
        <v>-3.469509</v>
      </c>
      <c r="BD22" s="299">
        <v>-3.4408210000000001</v>
      </c>
      <c r="BE22" s="299">
        <v>-3.116193</v>
      </c>
      <c r="BF22" s="299">
        <v>-3.8335490000000001</v>
      </c>
      <c r="BG22" s="299">
        <v>-4.1324949999999996</v>
      </c>
      <c r="BH22" s="299">
        <v>-3.4478840000000002</v>
      </c>
      <c r="BI22" s="299">
        <v>-3.545248</v>
      </c>
      <c r="BJ22" s="299">
        <v>-4.743646</v>
      </c>
      <c r="BK22" s="299">
        <v>-4.2108080000000001</v>
      </c>
      <c r="BL22" s="299">
        <v>-2.746346</v>
      </c>
      <c r="BM22" s="299">
        <v>-3.927673</v>
      </c>
      <c r="BN22" s="299">
        <v>-3.803134</v>
      </c>
      <c r="BO22" s="299">
        <v>-3.7646329999999999</v>
      </c>
      <c r="BP22" s="299">
        <v>-3.5541550000000002</v>
      </c>
      <c r="BQ22" s="299">
        <v>-3.4069530000000001</v>
      </c>
      <c r="BR22" s="299">
        <v>-3.8419620000000001</v>
      </c>
      <c r="BS22" s="299">
        <v>-3.8038430000000001</v>
      </c>
      <c r="BT22" s="299">
        <v>-3.4795410000000002</v>
      </c>
      <c r="BU22" s="299">
        <v>-4.0552299999999999</v>
      </c>
      <c r="BV22" s="299">
        <v>-4.4213009999999997</v>
      </c>
    </row>
    <row r="23" spans="1:74" ht="11.15" customHeight="1" x14ac:dyDescent="0.25">
      <c r="A23" s="565" t="s">
        <v>966</v>
      </c>
      <c r="B23" s="66" t="s">
        <v>967</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-2.1455890000000002</v>
      </c>
      <c r="AN23" s="210">
        <v>-1.932968</v>
      </c>
      <c r="AO23" s="210">
        <v>-1.9849589999999999</v>
      </c>
      <c r="AP23" s="210">
        <v>-2.328627</v>
      </c>
      <c r="AQ23" s="210">
        <v>-2.1592159999999998</v>
      </c>
      <c r="AR23" s="210">
        <v>-2.2001750000000002</v>
      </c>
      <c r="AS23" s="210">
        <v>-2.1780810000000002</v>
      </c>
      <c r="AT23" s="210">
        <v>-2.258991</v>
      </c>
      <c r="AU23" s="210">
        <v>-2.026519</v>
      </c>
      <c r="AV23" s="210">
        <v>-2.2137199999999999</v>
      </c>
      <c r="AW23" s="210">
        <v>-2.2468249999999999</v>
      </c>
      <c r="AX23" s="210">
        <v>-2.1143770000000002</v>
      </c>
      <c r="AY23" s="210">
        <v>-2.0634570000000001</v>
      </c>
      <c r="AZ23" s="210">
        <v>-2.007889</v>
      </c>
      <c r="BA23" s="210">
        <v>-2.1867184064999998</v>
      </c>
      <c r="BB23" s="210">
        <v>-2.3438202666999999</v>
      </c>
      <c r="BC23" s="299">
        <v>-2.0529860000000002</v>
      </c>
      <c r="BD23" s="299">
        <v>-2.096079</v>
      </c>
      <c r="BE23" s="299">
        <v>-2.2714120000000002</v>
      </c>
      <c r="BF23" s="299">
        <v>-2.1978819999999999</v>
      </c>
      <c r="BG23" s="299">
        <v>-2.320989</v>
      </c>
      <c r="BH23" s="299">
        <v>-2.3405100000000001</v>
      </c>
      <c r="BI23" s="299">
        <v>-2.4109690000000001</v>
      </c>
      <c r="BJ23" s="299">
        <v>-2.4432320000000001</v>
      </c>
      <c r="BK23" s="299">
        <v>-2.5120269999999998</v>
      </c>
      <c r="BL23" s="299">
        <v>-2.551104</v>
      </c>
      <c r="BM23" s="299">
        <v>-2.4635880000000001</v>
      </c>
      <c r="BN23" s="299">
        <v>-2.5067550000000001</v>
      </c>
      <c r="BO23" s="299">
        <v>-2.5226329999999999</v>
      </c>
      <c r="BP23" s="299">
        <v>-2.5886550000000002</v>
      </c>
      <c r="BQ23" s="299">
        <v>-2.7093099999999999</v>
      </c>
      <c r="BR23" s="299">
        <v>-2.575933</v>
      </c>
      <c r="BS23" s="299">
        <v>-2.5712679999999999</v>
      </c>
      <c r="BT23" s="299">
        <v>-2.6155270000000002</v>
      </c>
      <c r="BU23" s="299">
        <v>-2.6246990000000001</v>
      </c>
      <c r="BV23" s="299">
        <v>-2.6468039999999999</v>
      </c>
    </row>
    <row r="24" spans="1:74" ht="11.15" customHeight="1" x14ac:dyDescent="0.25">
      <c r="A24" s="61" t="s">
        <v>173</v>
      </c>
      <c r="B24" s="172" t="s">
        <v>174</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4.0496999999999998E-2</v>
      </c>
      <c r="AN24" s="210">
        <v>8.8261000000000006E-2</v>
      </c>
      <c r="AO24" s="210">
        <v>0.27441900000000002</v>
      </c>
      <c r="AP24" s="210">
        <v>0.21038499999999999</v>
      </c>
      <c r="AQ24" s="210">
        <v>0.236738</v>
      </c>
      <c r="AR24" s="210">
        <v>0.31046400000000002</v>
      </c>
      <c r="AS24" s="210">
        <v>0.29766599999999999</v>
      </c>
      <c r="AT24" s="210">
        <v>0.184637</v>
      </c>
      <c r="AU24" s="210">
        <v>0.19159200000000001</v>
      </c>
      <c r="AV24" s="210">
        <v>0.20543400000000001</v>
      </c>
      <c r="AW24" s="210">
        <v>1.3417E-2</v>
      </c>
      <c r="AX24" s="210">
        <v>1.3514999999999999E-2</v>
      </c>
      <c r="AY24" s="210">
        <v>5.8199000000000001E-2</v>
      </c>
      <c r="AZ24" s="210">
        <v>9.0520000000000003E-2</v>
      </c>
      <c r="BA24" s="210">
        <v>0.2483747</v>
      </c>
      <c r="BB24" s="210">
        <v>0.33807690000000001</v>
      </c>
      <c r="BC24" s="299">
        <v>0.37497930000000002</v>
      </c>
      <c r="BD24" s="299">
        <v>0.31436190000000003</v>
      </c>
      <c r="BE24" s="299">
        <v>0.37639810000000001</v>
      </c>
      <c r="BF24" s="299">
        <v>0.3683961</v>
      </c>
      <c r="BG24" s="299">
        <v>0.33558110000000002</v>
      </c>
      <c r="BH24" s="299">
        <v>0.27678979999999997</v>
      </c>
      <c r="BI24" s="299">
        <v>0.1752851</v>
      </c>
      <c r="BJ24" s="299">
        <v>0.1749386</v>
      </c>
      <c r="BK24" s="299">
        <v>0.1969543</v>
      </c>
      <c r="BL24" s="299">
        <v>0.17232649999999999</v>
      </c>
      <c r="BM24" s="299">
        <v>0.18714900000000001</v>
      </c>
      <c r="BN24" s="299">
        <v>0.23762620000000001</v>
      </c>
      <c r="BO24" s="299">
        <v>0.2227837</v>
      </c>
      <c r="BP24" s="299">
        <v>0.19937959999999999</v>
      </c>
      <c r="BQ24" s="299">
        <v>0.33516079999999998</v>
      </c>
      <c r="BR24" s="299">
        <v>0.37064639999999999</v>
      </c>
      <c r="BS24" s="299">
        <v>0.36184290000000002</v>
      </c>
      <c r="BT24" s="299">
        <v>0.28344170000000002</v>
      </c>
      <c r="BU24" s="299">
        <v>0.1870551</v>
      </c>
      <c r="BV24" s="299">
        <v>0.1746067</v>
      </c>
    </row>
    <row r="25" spans="1:74" ht="11.15" customHeight="1" x14ac:dyDescent="0.25">
      <c r="A25" s="61" t="s">
        <v>178</v>
      </c>
      <c r="B25" s="172" t="s">
        <v>177</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-0.10254099999999999</v>
      </c>
      <c r="AN25" s="210">
        <v>-5.5337999999999998E-2</v>
      </c>
      <c r="AO25" s="210">
        <v>-7.0293999999999995E-2</v>
      </c>
      <c r="AP25" s="210">
        <v>-5.5850999999999998E-2</v>
      </c>
      <c r="AQ25" s="210">
        <v>-3.5020999999999997E-2</v>
      </c>
      <c r="AR25" s="210">
        <v>-2.5545000000000002E-2</v>
      </c>
      <c r="AS25" s="210">
        <v>-1.4062E-2</v>
      </c>
      <c r="AT25" s="210">
        <v>-4.2318000000000001E-2</v>
      </c>
      <c r="AU25" s="210">
        <v>-2.9242000000000001E-2</v>
      </c>
      <c r="AV25" s="210">
        <v>-3.8348E-2</v>
      </c>
      <c r="AW25" s="210">
        <v>-7.2470000000000007E-2</v>
      </c>
      <c r="AX25" s="210">
        <v>-6.4443E-2</v>
      </c>
      <c r="AY25" s="210">
        <v>-9.0193999999999996E-2</v>
      </c>
      <c r="AZ25" s="210">
        <v>-0.107361</v>
      </c>
      <c r="BA25" s="210">
        <v>-4.2308356967999998E-2</v>
      </c>
      <c r="BB25" s="210">
        <v>-2.7757215134999999E-2</v>
      </c>
      <c r="BC25" s="299">
        <v>-2.56627E-2</v>
      </c>
      <c r="BD25" s="299">
        <v>-2.14091E-2</v>
      </c>
      <c r="BE25" s="299">
        <v>-3.6365300000000003E-2</v>
      </c>
      <c r="BF25" s="299">
        <v>-4.3751699999999998E-2</v>
      </c>
      <c r="BG25" s="299">
        <v>-3.1995000000000003E-2</v>
      </c>
      <c r="BH25" s="299">
        <v>-2.4000799999999999E-2</v>
      </c>
      <c r="BI25" s="299">
        <v>-1.8802599999999999E-2</v>
      </c>
      <c r="BJ25" s="299">
        <v>-2.1041899999999999E-2</v>
      </c>
      <c r="BK25" s="299">
        <v>-3.1271399999999998E-2</v>
      </c>
      <c r="BL25" s="299">
        <v>-3.2875000000000001E-2</v>
      </c>
      <c r="BM25" s="299">
        <v>-3.2306599999999998E-2</v>
      </c>
      <c r="BN25" s="299">
        <v>-2.8233399999999999E-2</v>
      </c>
      <c r="BO25" s="299">
        <v>-3.1235700000000002E-2</v>
      </c>
      <c r="BP25" s="299">
        <v>-1.1716499999999999E-2</v>
      </c>
      <c r="BQ25" s="299">
        <v>-2.7671000000000001E-2</v>
      </c>
      <c r="BR25" s="299">
        <v>-2.0488800000000001E-2</v>
      </c>
      <c r="BS25" s="299">
        <v>-1.8069100000000001E-2</v>
      </c>
      <c r="BT25" s="299">
        <v>-1.7651E-2</v>
      </c>
      <c r="BU25" s="299">
        <v>-1.14717E-2</v>
      </c>
      <c r="BV25" s="299">
        <v>-1.20024E-2</v>
      </c>
    </row>
    <row r="26" spans="1:74" ht="11.15" customHeight="1" x14ac:dyDescent="0.25">
      <c r="A26" s="61" t="s">
        <v>169</v>
      </c>
      <c r="B26" s="172" t="s">
        <v>676</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0.41550999999999999</v>
      </c>
      <c r="AN26" s="210">
        <v>0.50917699999999999</v>
      </c>
      <c r="AO26" s="210">
        <v>0.72934299999999996</v>
      </c>
      <c r="AP26" s="210">
        <v>0.77208399999999999</v>
      </c>
      <c r="AQ26" s="210">
        <v>0.82546600000000003</v>
      </c>
      <c r="AR26" s="210">
        <v>0.78552200000000005</v>
      </c>
      <c r="AS26" s="210">
        <v>0.65271599999999996</v>
      </c>
      <c r="AT26" s="210">
        <v>0.66822899999999996</v>
      </c>
      <c r="AU26" s="210">
        <v>0.67320500000000005</v>
      </c>
      <c r="AV26" s="210">
        <v>0.346026</v>
      </c>
      <c r="AW26" s="210">
        <v>0.44228800000000001</v>
      </c>
      <c r="AX26" s="210">
        <v>0.415574</v>
      </c>
      <c r="AY26" s="210">
        <v>0.28243400000000002</v>
      </c>
      <c r="AZ26" s="210">
        <v>0.48869400000000002</v>
      </c>
      <c r="BA26" s="210">
        <v>0.23241140967999999</v>
      </c>
      <c r="BB26" s="210">
        <v>0.55598429111000003</v>
      </c>
      <c r="BC26" s="299">
        <v>0.93114600000000003</v>
      </c>
      <c r="BD26" s="299">
        <v>0.88838870000000003</v>
      </c>
      <c r="BE26" s="299">
        <v>0.62278750000000005</v>
      </c>
      <c r="BF26" s="299">
        <v>0.3890941</v>
      </c>
      <c r="BG26" s="299">
        <v>0.28184029999999999</v>
      </c>
      <c r="BH26" s="299">
        <v>0.4003736</v>
      </c>
      <c r="BI26" s="299">
        <v>0.37389480000000003</v>
      </c>
      <c r="BJ26" s="299">
        <v>-0.1255896</v>
      </c>
      <c r="BK26" s="299">
        <v>0.38655469999999997</v>
      </c>
      <c r="BL26" s="299">
        <v>0.44156319999999999</v>
      </c>
      <c r="BM26" s="299">
        <v>0.3241753</v>
      </c>
      <c r="BN26" s="299">
        <v>0.51959049999999996</v>
      </c>
      <c r="BO26" s="299">
        <v>0.60179340000000003</v>
      </c>
      <c r="BP26" s="299">
        <v>0.62766449999999996</v>
      </c>
      <c r="BQ26" s="299">
        <v>0.53199680000000005</v>
      </c>
      <c r="BR26" s="299">
        <v>0.44965270000000002</v>
      </c>
      <c r="BS26" s="299">
        <v>0.1871546</v>
      </c>
      <c r="BT26" s="299">
        <v>0.34094980000000003</v>
      </c>
      <c r="BU26" s="299">
        <v>0.41259430000000002</v>
      </c>
      <c r="BV26" s="299">
        <v>0.48563079999999997</v>
      </c>
    </row>
    <row r="27" spans="1:74" ht="11.15" customHeight="1" x14ac:dyDescent="0.25">
      <c r="A27" s="61" t="s">
        <v>168</v>
      </c>
      <c r="B27" s="172" t="s">
        <v>401</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-0.62568800000000002</v>
      </c>
      <c r="AO27" s="210">
        <v>-0.602881</v>
      </c>
      <c r="AP27" s="210">
        <v>-0.56372199999999995</v>
      </c>
      <c r="AQ27" s="210">
        <v>-0.646899</v>
      </c>
      <c r="AR27" s="210">
        <v>-0.76094799999999996</v>
      </c>
      <c r="AS27" s="210">
        <v>-0.65057699999999996</v>
      </c>
      <c r="AT27" s="210">
        <v>-0.79640699999999998</v>
      </c>
      <c r="AU27" s="210">
        <v>-0.59547899999999998</v>
      </c>
      <c r="AV27" s="210">
        <v>-0.77815000000000001</v>
      </c>
      <c r="AW27" s="210">
        <v>-0.89977200000000002</v>
      </c>
      <c r="AX27" s="210">
        <v>-0.88655899999999999</v>
      </c>
      <c r="AY27" s="210">
        <v>-0.736572</v>
      </c>
      <c r="AZ27" s="210">
        <v>-0.75216899999999998</v>
      </c>
      <c r="BA27" s="210">
        <v>-0.94206451612999997</v>
      </c>
      <c r="BB27" s="210">
        <v>-0.84623056222000004</v>
      </c>
      <c r="BC27" s="299">
        <v>-0.75952280000000005</v>
      </c>
      <c r="BD27" s="299">
        <v>-0.71761870000000005</v>
      </c>
      <c r="BE27" s="299">
        <v>-0.51552070000000005</v>
      </c>
      <c r="BF27" s="299">
        <v>-0.76018790000000003</v>
      </c>
      <c r="BG27" s="299">
        <v>-0.73187489999999999</v>
      </c>
      <c r="BH27" s="299">
        <v>-0.55727369999999998</v>
      </c>
      <c r="BI27" s="299">
        <v>-0.47733789999999998</v>
      </c>
      <c r="BJ27" s="299">
        <v>-0.51661559999999995</v>
      </c>
      <c r="BK27" s="299">
        <v>-1.0372589999999999</v>
      </c>
      <c r="BL27" s="299">
        <v>-0.2025228</v>
      </c>
      <c r="BM27" s="299">
        <v>-0.59686439999999996</v>
      </c>
      <c r="BN27" s="299">
        <v>-0.59304069999999998</v>
      </c>
      <c r="BO27" s="299">
        <v>-0.61549039999999999</v>
      </c>
      <c r="BP27" s="299">
        <v>-0.34331869999999998</v>
      </c>
      <c r="BQ27" s="299">
        <v>-0.27781109999999998</v>
      </c>
      <c r="BR27" s="299">
        <v>-0.58790319999999996</v>
      </c>
      <c r="BS27" s="299">
        <v>-0.45883360000000001</v>
      </c>
      <c r="BT27" s="299">
        <v>-0.46844829999999998</v>
      </c>
      <c r="BU27" s="299">
        <v>-0.75373509999999999</v>
      </c>
      <c r="BV27" s="299">
        <v>-0.83140559999999997</v>
      </c>
    </row>
    <row r="28" spans="1:74" ht="11.15" customHeight="1" x14ac:dyDescent="0.25">
      <c r="A28" s="61" t="s">
        <v>170</v>
      </c>
      <c r="B28" s="172" t="s">
        <v>166</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4.5111999999999999E-2</v>
      </c>
      <c r="AO28" s="210">
        <v>2.7949999999999999E-2</v>
      </c>
      <c r="AP28" s="210">
        <v>6.7745E-2</v>
      </c>
      <c r="AQ28" s="210">
        <v>0.101174</v>
      </c>
      <c r="AR28" s="210">
        <v>8.6559999999999998E-2</v>
      </c>
      <c r="AS28" s="210">
        <v>3.7420000000000002E-2</v>
      </c>
      <c r="AT28" s="210">
        <v>0.101712</v>
      </c>
      <c r="AU28" s="210">
        <v>0.124238</v>
      </c>
      <c r="AV28" s="210">
        <v>6.6558000000000006E-2</v>
      </c>
      <c r="AW28" s="210">
        <v>-5.6638000000000001E-2</v>
      </c>
      <c r="AX28" s="210">
        <v>-1.7644E-2</v>
      </c>
      <c r="AY28" s="210">
        <v>-4.1209999999999997E-3</v>
      </c>
      <c r="AZ28" s="210">
        <v>-5.6417000000000002E-2</v>
      </c>
      <c r="BA28" s="210">
        <v>-0.10048387097</v>
      </c>
      <c r="BB28" s="210">
        <v>-6.5277444443999993E-2</v>
      </c>
      <c r="BC28" s="299">
        <v>-0.13648299999999999</v>
      </c>
      <c r="BD28" s="299">
        <v>-6.6175700000000004E-2</v>
      </c>
      <c r="BE28" s="299">
        <v>5.0359500000000001E-2</v>
      </c>
      <c r="BF28" s="299">
        <v>-2.9331099999999999E-2</v>
      </c>
      <c r="BG28" s="299">
        <v>-5.5703500000000003E-2</v>
      </c>
      <c r="BH28" s="299">
        <v>-3.5889200000000003E-2</v>
      </c>
      <c r="BI28" s="299">
        <v>-7.4348200000000003E-2</v>
      </c>
      <c r="BJ28" s="299">
        <v>-2.1270500000000001E-2</v>
      </c>
      <c r="BK28" s="299">
        <v>-8.6325200000000005E-2</v>
      </c>
      <c r="BL28" s="299">
        <v>1.8021100000000002E-2</v>
      </c>
      <c r="BM28" s="299">
        <v>-9.1448499999999995E-3</v>
      </c>
      <c r="BN28" s="299">
        <v>8.8257500000000003E-3</v>
      </c>
      <c r="BO28" s="299">
        <v>4.0454799999999999E-2</v>
      </c>
      <c r="BP28" s="299">
        <v>7.3780999999999999E-2</v>
      </c>
      <c r="BQ28" s="299">
        <v>0.1033352</v>
      </c>
      <c r="BR28" s="299">
        <v>5.9358399999999999E-2</v>
      </c>
      <c r="BS28" s="299">
        <v>6.9267200000000001E-2</v>
      </c>
      <c r="BT28" s="299">
        <v>0.1038563</v>
      </c>
      <c r="BU28" s="299">
        <v>-1.5144599999999999E-2</v>
      </c>
      <c r="BV28" s="299">
        <v>6.7175799999999994E-2</v>
      </c>
    </row>
    <row r="29" spans="1:74" ht="11.15" customHeight="1" x14ac:dyDescent="0.25">
      <c r="A29" s="61" t="s">
        <v>171</v>
      </c>
      <c r="B29" s="172" t="s">
        <v>165</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-0.51340699999999995</v>
      </c>
      <c r="AO29" s="210">
        <v>-0.40631</v>
      </c>
      <c r="AP29" s="210">
        <v>-0.93474500000000005</v>
      </c>
      <c r="AQ29" s="210">
        <v>-0.74490100000000004</v>
      </c>
      <c r="AR29" s="210">
        <v>-1.010826</v>
      </c>
      <c r="AS29" s="210">
        <v>-1.131734</v>
      </c>
      <c r="AT29" s="210">
        <v>-1.0005379999999999</v>
      </c>
      <c r="AU29" s="210">
        <v>-0.68204399999999998</v>
      </c>
      <c r="AV29" s="210">
        <v>-0.80218900000000004</v>
      </c>
      <c r="AW29" s="210">
        <v>-0.81179699999999999</v>
      </c>
      <c r="AX29" s="210">
        <v>-1.0450390000000001</v>
      </c>
      <c r="AY29" s="210">
        <v>-0.72278399999999998</v>
      </c>
      <c r="AZ29" s="210">
        <v>-0.63708600000000004</v>
      </c>
      <c r="BA29" s="210">
        <v>-1.2635161290000001</v>
      </c>
      <c r="BB29" s="210">
        <v>-1.3022119044</v>
      </c>
      <c r="BC29" s="299">
        <v>-1.191155</v>
      </c>
      <c r="BD29" s="299">
        <v>-1.258038</v>
      </c>
      <c r="BE29" s="299">
        <v>-0.95386249999999995</v>
      </c>
      <c r="BF29" s="299">
        <v>-0.98945019999999995</v>
      </c>
      <c r="BG29" s="299">
        <v>-1.1530990000000001</v>
      </c>
      <c r="BH29" s="299">
        <v>-0.76976330000000004</v>
      </c>
      <c r="BI29" s="299">
        <v>-0.81546379999999996</v>
      </c>
      <c r="BJ29" s="299">
        <v>-1.240947</v>
      </c>
      <c r="BK29" s="299">
        <v>-0.72882449999999999</v>
      </c>
      <c r="BL29" s="299">
        <v>-0.26574680000000001</v>
      </c>
      <c r="BM29" s="299">
        <v>-0.86944940000000004</v>
      </c>
      <c r="BN29" s="299">
        <v>-0.95488209999999996</v>
      </c>
      <c r="BO29" s="299">
        <v>-1.0062709999999999</v>
      </c>
      <c r="BP29" s="299">
        <v>-1.0903700000000001</v>
      </c>
      <c r="BQ29" s="299">
        <v>-0.99261390000000005</v>
      </c>
      <c r="BR29" s="299">
        <v>-0.90915959999999996</v>
      </c>
      <c r="BS29" s="299">
        <v>-0.98090080000000002</v>
      </c>
      <c r="BT29" s="299">
        <v>-0.71711829999999999</v>
      </c>
      <c r="BU29" s="299">
        <v>-0.93602249999999998</v>
      </c>
      <c r="BV29" s="299">
        <v>-1.16818</v>
      </c>
    </row>
    <row r="30" spans="1:74" ht="11.15" customHeight="1" x14ac:dyDescent="0.25">
      <c r="A30" s="61" t="s">
        <v>172</v>
      </c>
      <c r="B30" s="172" t="s">
        <v>167</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0.13092000000000001</v>
      </c>
      <c r="AN30" s="210">
        <v>3.9844999999999998E-2</v>
      </c>
      <c r="AO30" s="210">
        <v>5.5999E-2</v>
      </c>
      <c r="AP30" s="210">
        <v>-2.6515E-2</v>
      </c>
      <c r="AQ30" s="210">
        <v>6.6434999999999994E-2</v>
      </c>
      <c r="AR30" s="210">
        <v>0.100949</v>
      </c>
      <c r="AS30" s="210">
        <v>2.6855E-2</v>
      </c>
      <c r="AT30" s="210">
        <v>0.138735</v>
      </c>
      <c r="AU30" s="210">
        <v>8.8363999999999998E-2</v>
      </c>
      <c r="AV30" s="210">
        <v>0.165108</v>
      </c>
      <c r="AW30" s="210">
        <v>0.15526999999999999</v>
      </c>
      <c r="AX30" s="210">
        <v>0.150949</v>
      </c>
      <c r="AY30" s="210">
        <v>0.115231</v>
      </c>
      <c r="AZ30" s="210">
        <v>0.17296800000000001</v>
      </c>
      <c r="BA30" s="210">
        <v>9.8645161290000005E-2</v>
      </c>
      <c r="BB30" s="210">
        <v>0.17996109556000001</v>
      </c>
      <c r="BC30" s="299">
        <v>9.4129099999999993E-2</v>
      </c>
      <c r="BD30" s="299">
        <v>4.2678800000000003E-2</v>
      </c>
      <c r="BE30" s="299">
        <v>5.1912300000000001E-2</v>
      </c>
      <c r="BF30" s="299">
        <v>-6.9370999999999999E-3</v>
      </c>
      <c r="BG30" s="299">
        <v>5.4507E-2</v>
      </c>
      <c r="BH30" s="299">
        <v>3.8097399999999997E-2</v>
      </c>
      <c r="BI30" s="299">
        <v>0.18052070000000001</v>
      </c>
      <c r="BJ30" s="299">
        <v>6.3158699999999998E-2</v>
      </c>
      <c r="BK30" s="299">
        <v>-7.6736699999999996E-3</v>
      </c>
      <c r="BL30" s="299">
        <v>-7.4334800000000001E-4</v>
      </c>
      <c r="BM30" s="299">
        <v>-1.9208599999999999E-2</v>
      </c>
      <c r="BN30" s="299">
        <v>-1.2718999999999999E-2</v>
      </c>
      <c r="BO30" s="299">
        <v>5.0610700000000002E-2</v>
      </c>
      <c r="BP30" s="299">
        <v>1.4865E-2</v>
      </c>
      <c r="BQ30" s="299">
        <v>-6.7904599999999999E-3</v>
      </c>
      <c r="BR30" s="299">
        <v>-5.5539600000000001E-2</v>
      </c>
      <c r="BS30" s="299">
        <v>2.9372200000000001E-2</v>
      </c>
      <c r="BT30" s="299">
        <v>3.1264699999999999E-2</v>
      </c>
      <c r="BU30" s="299">
        <v>0.1716626</v>
      </c>
      <c r="BV30" s="299">
        <v>3.9714600000000003E-2</v>
      </c>
    </row>
    <row r="31" spans="1:74" ht="11.15" customHeight="1" x14ac:dyDescent="0.25">
      <c r="A31" s="61" t="s">
        <v>179</v>
      </c>
      <c r="B31" s="571" t="s">
        <v>965</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-0.49981399999999998</v>
      </c>
      <c r="AN31" s="210">
        <v>-0.45476100000000003</v>
      </c>
      <c r="AO31" s="210">
        <v>-0.51567799999999997</v>
      </c>
      <c r="AP31" s="210">
        <v>-0.51907599999999998</v>
      </c>
      <c r="AQ31" s="210">
        <v>-0.43629699999999999</v>
      </c>
      <c r="AR31" s="210">
        <v>-0.50169299999999994</v>
      </c>
      <c r="AS31" s="210">
        <v>-0.58668600000000004</v>
      </c>
      <c r="AT31" s="210">
        <v>-0.42000500000000002</v>
      </c>
      <c r="AU31" s="210">
        <v>-0.47993400000000003</v>
      </c>
      <c r="AV31" s="210">
        <v>-0.55967299999999998</v>
      </c>
      <c r="AW31" s="210">
        <v>-0.45686399999999999</v>
      </c>
      <c r="AX31" s="210">
        <v>-0.48353099999999999</v>
      </c>
      <c r="AY31" s="210">
        <v>-0.47935</v>
      </c>
      <c r="AZ31" s="210">
        <v>-0.58732799999999996</v>
      </c>
      <c r="BA31" s="210">
        <v>-0.58174040000000005</v>
      </c>
      <c r="BB31" s="210">
        <v>-0.66965750000000002</v>
      </c>
      <c r="BC31" s="299">
        <v>-0.70395470000000004</v>
      </c>
      <c r="BD31" s="299">
        <v>-0.52693029999999996</v>
      </c>
      <c r="BE31" s="299">
        <v>-0.44048999999999999</v>
      </c>
      <c r="BF31" s="299">
        <v>-0.5634998</v>
      </c>
      <c r="BG31" s="299">
        <v>-0.51076200000000005</v>
      </c>
      <c r="BH31" s="299">
        <v>-0.43570809999999999</v>
      </c>
      <c r="BI31" s="299">
        <v>-0.47802670000000003</v>
      </c>
      <c r="BJ31" s="299">
        <v>-0.6130466</v>
      </c>
      <c r="BK31" s="299">
        <v>-0.39093610000000001</v>
      </c>
      <c r="BL31" s="299">
        <v>-0.3252642</v>
      </c>
      <c r="BM31" s="299">
        <v>-0.44843549999999999</v>
      </c>
      <c r="BN31" s="299">
        <v>-0.47354669999999999</v>
      </c>
      <c r="BO31" s="299">
        <v>-0.50464540000000002</v>
      </c>
      <c r="BP31" s="299">
        <v>-0.43578499999999998</v>
      </c>
      <c r="BQ31" s="299">
        <v>-0.36324879999999998</v>
      </c>
      <c r="BR31" s="299">
        <v>-0.57259550000000004</v>
      </c>
      <c r="BS31" s="299">
        <v>-0.4224078</v>
      </c>
      <c r="BT31" s="299">
        <v>-0.42030840000000003</v>
      </c>
      <c r="BU31" s="299">
        <v>-0.48546909999999999</v>
      </c>
      <c r="BV31" s="299">
        <v>-0.53003710000000004</v>
      </c>
    </row>
    <row r="32" spans="1:74" ht="11.15" customHeight="1" x14ac:dyDescent="0.25">
      <c r="A32" s="61" t="s">
        <v>737</v>
      </c>
      <c r="B32" s="172" t="s">
        <v>121</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-0.33976012903000002</v>
      </c>
      <c r="AB32" s="210">
        <v>1.0169140000000001</v>
      </c>
      <c r="AC32" s="210">
        <v>-0.42681709677000002</v>
      </c>
      <c r="AD32" s="210">
        <v>-1.0394444</v>
      </c>
      <c r="AE32" s="210">
        <v>-1.1639073871000001</v>
      </c>
      <c r="AF32" s="210">
        <v>-0.48002223332999999</v>
      </c>
      <c r="AG32" s="210">
        <v>-0.28444703226000001</v>
      </c>
      <c r="AH32" s="210">
        <v>2.2096000000000001E-2</v>
      </c>
      <c r="AI32" s="210">
        <v>0.25739230000000002</v>
      </c>
      <c r="AJ32" s="210">
        <v>1.0661289032000001</v>
      </c>
      <c r="AK32" s="210">
        <v>0.14784146667</v>
      </c>
      <c r="AL32" s="210">
        <v>0.97081609677000003</v>
      </c>
      <c r="AM32" s="210">
        <v>0.118281</v>
      </c>
      <c r="AN32" s="210">
        <v>1.8790714286000001</v>
      </c>
      <c r="AO32" s="210">
        <v>5.7103290323000003E-2</v>
      </c>
      <c r="AP32" s="210">
        <v>6.7695000000000003E-3</v>
      </c>
      <c r="AQ32" s="210">
        <v>-0.56369396774000002</v>
      </c>
      <c r="AR32" s="210">
        <v>-0.21500906667</v>
      </c>
      <c r="AS32" s="210">
        <v>-0.20714432258000001</v>
      </c>
      <c r="AT32" s="210">
        <v>0.33646664516000002</v>
      </c>
      <c r="AU32" s="210">
        <v>-2.7286333332999999E-2</v>
      </c>
      <c r="AV32" s="210">
        <v>0.30928893548000003</v>
      </c>
      <c r="AW32" s="210">
        <v>0.53517756667000005</v>
      </c>
      <c r="AX32" s="210">
        <v>0.71952400000000005</v>
      </c>
      <c r="AY32" s="210">
        <v>-0.10662703226</v>
      </c>
      <c r="AZ32" s="210">
        <v>0.69260603571000001</v>
      </c>
      <c r="BA32" s="210">
        <v>0.63810248599999997</v>
      </c>
      <c r="BB32" s="210">
        <v>0.26641496005999998</v>
      </c>
      <c r="BC32" s="299">
        <v>-1.0663549999999999</v>
      </c>
      <c r="BD32" s="299">
        <v>-0.9907646</v>
      </c>
      <c r="BE32" s="299">
        <v>-0.84479669999999996</v>
      </c>
      <c r="BF32" s="299">
        <v>-0.3329878</v>
      </c>
      <c r="BG32" s="299">
        <v>-0.18107329999999999</v>
      </c>
      <c r="BH32" s="299">
        <v>0.54649820000000005</v>
      </c>
      <c r="BI32" s="299">
        <v>0.20602909999999999</v>
      </c>
      <c r="BJ32" s="299">
        <v>0.29870560000000002</v>
      </c>
      <c r="BK32" s="299">
        <v>0.1131655</v>
      </c>
      <c r="BL32" s="299">
        <v>0.48396319999999998</v>
      </c>
      <c r="BM32" s="299">
        <v>0.3931656</v>
      </c>
      <c r="BN32" s="299">
        <v>-0.26475569999999998</v>
      </c>
      <c r="BO32" s="299">
        <v>-0.67535869999999998</v>
      </c>
      <c r="BP32" s="299">
        <v>-0.65783729999999996</v>
      </c>
      <c r="BQ32" s="299">
        <v>-0.60498580000000002</v>
      </c>
      <c r="BR32" s="299">
        <v>-0.261328</v>
      </c>
      <c r="BS32" s="299">
        <v>-9.4098000000000001E-2</v>
      </c>
      <c r="BT32" s="299">
        <v>0.49475089999999999</v>
      </c>
      <c r="BU32" s="299">
        <v>0.2260103</v>
      </c>
      <c r="BV32" s="299">
        <v>0.38414160000000003</v>
      </c>
    </row>
    <row r="33" spans="1:74" s="64" customFormat="1" ht="11.15" customHeight="1" x14ac:dyDescent="0.25">
      <c r="A33" s="61" t="s">
        <v>742</v>
      </c>
      <c r="B33" s="172" t="s">
        <v>394</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19.93354429</v>
      </c>
      <c r="AB33" s="210">
        <v>20.132419896999998</v>
      </c>
      <c r="AC33" s="210">
        <v>18.463001161000001</v>
      </c>
      <c r="AD33" s="210">
        <v>14.548502933</v>
      </c>
      <c r="AE33" s="210">
        <v>16.078216129000001</v>
      </c>
      <c r="AF33" s="210">
        <v>17.578089432999999</v>
      </c>
      <c r="AG33" s="210">
        <v>18.381100903</v>
      </c>
      <c r="AH33" s="210">
        <v>18.557907418999999</v>
      </c>
      <c r="AI33" s="210">
        <v>18.414890967000002</v>
      </c>
      <c r="AJ33" s="210">
        <v>18.613669968</v>
      </c>
      <c r="AK33" s="210">
        <v>18.742549767</v>
      </c>
      <c r="AL33" s="210">
        <v>18.801704709999999</v>
      </c>
      <c r="AM33" s="210">
        <v>18.55416971</v>
      </c>
      <c r="AN33" s="210">
        <v>17.444122143000001</v>
      </c>
      <c r="AO33" s="210">
        <v>19.203465323</v>
      </c>
      <c r="AP33" s="210">
        <v>19.458864967</v>
      </c>
      <c r="AQ33" s="210">
        <v>20.093149322999999</v>
      </c>
      <c r="AR33" s="210">
        <v>20.536558100000001</v>
      </c>
      <c r="AS33" s="210">
        <v>19.893510418999998</v>
      </c>
      <c r="AT33" s="210">
        <v>20.510297806000001</v>
      </c>
      <c r="AU33" s="210">
        <v>20.2229429</v>
      </c>
      <c r="AV33" s="210">
        <v>19.891089935</v>
      </c>
      <c r="AW33" s="210">
        <v>20.594377399999999</v>
      </c>
      <c r="AX33" s="210">
        <v>20.764228257999999</v>
      </c>
      <c r="AY33" s="210">
        <v>19.564771097000001</v>
      </c>
      <c r="AZ33" s="210">
        <v>20.435338714</v>
      </c>
      <c r="BA33" s="210">
        <v>19.970633307</v>
      </c>
      <c r="BB33" s="210">
        <v>19.87380087</v>
      </c>
      <c r="BC33" s="299">
        <v>20.29684</v>
      </c>
      <c r="BD33" s="299">
        <v>20.73441</v>
      </c>
      <c r="BE33" s="299">
        <v>20.754999999999999</v>
      </c>
      <c r="BF33" s="299">
        <v>21.003139999999998</v>
      </c>
      <c r="BG33" s="299">
        <v>20.46604</v>
      </c>
      <c r="BH33" s="299">
        <v>20.860299999999999</v>
      </c>
      <c r="BI33" s="299">
        <v>21.09459</v>
      </c>
      <c r="BJ33" s="299">
        <v>20.876439999999999</v>
      </c>
      <c r="BK33" s="299">
        <v>20.07789</v>
      </c>
      <c r="BL33" s="299">
        <v>20.308029999999999</v>
      </c>
      <c r="BM33" s="299">
        <v>20.465969999999999</v>
      </c>
      <c r="BN33" s="299">
        <v>20.54457</v>
      </c>
      <c r="BO33" s="299">
        <v>20.761970000000002</v>
      </c>
      <c r="BP33" s="299">
        <v>20.986470000000001</v>
      </c>
      <c r="BQ33" s="299">
        <v>20.985279999999999</v>
      </c>
      <c r="BR33" s="299">
        <v>21.219519999999999</v>
      </c>
      <c r="BS33" s="299">
        <v>20.781970000000001</v>
      </c>
      <c r="BT33" s="299">
        <v>21.04278</v>
      </c>
      <c r="BU33" s="299">
        <v>21.101030000000002</v>
      </c>
      <c r="BV33" s="299">
        <v>21.087319999999998</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726"/>
      <c r="BC34" s="302"/>
      <c r="BD34" s="302"/>
      <c r="BE34" s="302"/>
      <c r="BF34" s="302"/>
      <c r="BG34" s="302"/>
      <c r="BH34" s="302"/>
      <c r="BI34" s="302"/>
      <c r="BJ34" s="302"/>
      <c r="BK34" s="302"/>
      <c r="BL34" s="302"/>
      <c r="BM34" s="302"/>
      <c r="BN34" s="302"/>
      <c r="BO34" s="302"/>
      <c r="BP34" s="302"/>
      <c r="BQ34" s="302"/>
      <c r="BR34" s="302"/>
      <c r="BS34" s="302"/>
      <c r="BT34" s="302"/>
      <c r="BU34" s="302"/>
      <c r="BV34" s="302"/>
    </row>
    <row r="35" spans="1:74" ht="11.15" customHeight="1" x14ac:dyDescent="0.25">
      <c r="A35" s="57"/>
      <c r="B35" s="65" t="s">
        <v>767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564" t="s">
        <v>960</v>
      </c>
      <c r="B36" s="571" t="s">
        <v>963</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3.6129069999999999</v>
      </c>
      <c r="AX36" s="210">
        <v>4.0629900000000001</v>
      </c>
      <c r="AY36" s="210">
        <v>4.081099</v>
      </c>
      <c r="AZ36" s="210">
        <v>4.0016559999999997</v>
      </c>
      <c r="BA36" s="210">
        <v>3.6521121097</v>
      </c>
      <c r="BB36" s="210">
        <v>3.3298089332999998</v>
      </c>
      <c r="BC36" s="299">
        <v>3.3936839999999999</v>
      </c>
      <c r="BD36" s="299">
        <v>3.373427</v>
      </c>
      <c r="BE36" s="299">
        <v>3.388976</v>
      </c>
      <c r="BF36" s="299">
        <v>3.4842179999999998</v>
      </c>
      <c r="BG36" s="299">
        <v>3.4466480000000002</v>
      </c>
      <c r="BH36" s="299">
        <v>3.672571</v>
      </c>
      <c r="BI36" s="299">
        <v>3.9674839999999998</v>
      </c>
      <c r="BJ36" s="299">
        <v>4.0111280000000002</v>
      </c>
      <c r="BK36" s="299">
        <v>4.0083760000000002</v>
      </c>
      <c r="BL36" s="299">
        <v>3.947584</v>
      </c>
      <c r="BM36" s="299">
        <v>3.8500320000000001</v>
      </c>
      <c r="BN36" s="299">
        <v>3.573807</v>
      </c>
      <c r="BO36" s="299">
        <v>3.490218</v>
      </c>
      <c r="BP36" s="299">
        <v>3.4276559999999998</v>
      </c>
      <c r="BQ36" s="299">
        <v>3.390574</v>
      </c>
      <c r="BR36" s="299">
        <v>3.478037</v>
      </c>
      <c r="BS36" s="299">
        <v>3.5496590000000001</v>
      </c>
      <c r="BT36" s="299">
        <v>3.654296</v>
      </c>
      <c r="BU36" s="299">
        <v>3.8273090000000001</v>
      </c>
      <c r="BV36" s="299">
        <v>4.0202879999999999</v>
      </c>
    </row>
    <row r="37" spans="1:74" ht="11.15" customHeight="1" x14ac:dyDescent="0.25">
      <c r="A37" s="564" t="s">
        <v>739</v>
      </c>
      <c r="B37" s="173" t="s">
        <v>395</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0.21806200000000001</v>
      </c>
      <c r="AC37" s="210">
        <v>0.244699</v>
      </c>
      <c r="AD37" s="210">
        <v>0.106626</v>
      </c>
      <c r="AE37" s="210">
        <v>0.198659</v>
      </c>
      <c r="AF37" s="210">
        <v>5.8417999999999998E-2</v>
      </c>
      <c r="AG37" s="210">
        <v>5.0208999999999997E-2</v>
      </c>
      <c r="AH37" s="210">
        <v>7.8211000000000003E-2</v>
      </c>
      <c r="AI37" s="210">
        <v>-4.5710000000000001E-2</v>
      </c>
      <c r="AJ37" s="210">
        <v>-5.0042000000000003E-2</v>
      </c>
      <c r="AK37" s="210">
        <v>4.7972000000000001E-2</v>
      </c>
      <c r="AL37" s="210">
        <v>9.3696000000000002E-2</v>
      </c>
      <c r="AM37" s="210">
        <v>-8.4664000000000003E-2</v>
      </c>
      <c r="AN37" s="210">
        <v>3.0047000000000001E-2</v>
      </c>
      <c r="AO37" s="210">
        <v>0.190161</v>
      </c>
      <c r="AP37" s="210">
        <v>0.21165100000000001</v>
      </c>
      <c r="AQ37" s="210">
        <v>-3.0714000000000002E-2</v>
      </c>
      <c r="AR37" s="210">
        <v>-8.4335999999999994E-2</v>
      </c>
      <c r="AS37" s="210">
        <v>-8.6914000000000005E-2</v>
      </c>
      <c r="AT37" s="210">
        <v>-4.9168999999999997E-2</v>
      </c>
      <c r="AU37" s="210">
        <v>-2.1507999999999999E-2</v>
      </c>
      <c r="AV37" s="210">
        <v>0.115692</v>
      </c>
      <c r="AW37" s="210">
        <v>-8.2449999999999996E-2</v>
      </c>
      <c r="AX37" s="210">
        <v>-6.2774999999999997E-2</v>
      </c>
      <c r="AY37" s="210">
        <v>7.6230999999999993E-2</v>
      </c>
      <c r="AZ37" s="210">
        <v>0.18809200000000001</v>
      </c>
      <c r="BA37" s="210">
        <v>-1.4857900000000001E-5</v>
      </c>
      <c r="BB37" s="210">
        <v>1.45107E-6</v>
      </c>
      <c r="BC37" s="299">
        <v>-1.41716E-7</v>
      </c>
      <c r="BD37" s="299">
        <v>0</v>
      </c>
      <c r="BE37" s="299">
        <v>0</v>
      </c>
      <c r="BF37" s="299">
        <v>0</v>
      </c>
      <c r="BG37" s="299">
        <v>0</v>
      </c>
      <c r="BH37" s="299">
        <v>0</v>
      </c>
      <c r="BI37" s="299">
        <v>0</v>
      </c>
      <c r="BJ37" s="299">
        <v>0</v>
      </c>
      <c r="BK37" s="299">
        <v>-3.54861E-2</v>
      </c>
      <c r="BL37" s="299">
        <v>5.0617799999999998E-2</v>
      </c>
      <c r="BM37" s="299">
        <v>-1.3391900000000001E-3</v>
      </c>
      <c r="BN37" s="299">
        <v>-2.4421600000000001E-3</v>
      </c>
      <c r="BO37" s="299">
        <v>-4.81889E-2</v>
      </c>
      <c r="BP37" s="299">
        <v>-4.7768199999999997E-2</v>
      </c>
      <c r="BQ37" s="299">
        <v>-3.8860600000000002E-2</v>
      </c>
      <c r="BR37" s="299">
        <v>-2.2290000000000001E-2</v>
      </c>
      <c r="BS37" s="299">
        <v>1.9867300000000001E-2</v>
      </c>
      <c r="BT37" s="299">
        <v>1.0725699999999999E-2</v>
      </c>
      <c r="BU37" s="299">
        <v>6.5581600000000004E-3</v>
      </c>
      <c r="BV37" s="299">
        <v>1.3844E-2</v>
      </c>
    </row>
    <row r="38" spans="1:74" ht="11.15" customHeight="1" x14ac:dyDescent="0.25">
      <c r="A38" s="564" t="s">
        <v>1390</v>
      </c>
      <c r="B38" s="571" t="s">
        <v>399</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8.2456000000000002E-2</v>
      </c>
      <c r="AN38" s="210">
        <v>0.111689</v>
      </c>
      <c r="AO38" s="210">
        <v>0.129639</v>
      </c>
      <c r="AP38" s="210">
        <v>0.123834</v>
      </c>
      <c r="AQ38" s="210">
        <v>0.13608700000000001</v>
      </c>
      <c r="AR38" s="210">
        <v>0.12442599999999999</v>
      </c>
      <c r="AS38" s="210">
        <v>0.109915</v>
      </c>
      <c r="AT38" s="210">
        <v>0.13239000000000001</v>
      </c>
      <c r="AU38" s="210">
        <v>9.7250000000000003E-2</v>
      </c>
      <c r="AV38" s="210">
        <v>0.16414699999999999</v>
      </c>
      <c r="AW38" s="210">
        <v>0.15087999999999999</v>
      </c>
      <c r="AX38" s="210">
        <v>0.154192</v>
      </c>
      <c r="AY38" s="210">
        <v>0.103856</v>
      </c>
      <c r="AZ38" s="210">
        <v>0.13739000000000001</v>
      </c>
      <c r="BA38" s="210">
        <v>0.17258989999999999</v>
      </c>
      <c r="BB38" s="210">
        <v>0.18407609999999999</v>
      </c>
      <c r="BC38" s="299">
        <v>0.17810280000000001</v>
      </c>
      <c r="BD38" s="299">
        <v>0.18772900000000001</v>
      </c>
      <c r="BE38" s="299">
        <v>0.18667800000000001</v>
      </c>
      <c r="BF38" s="299">
        <v>0.1699397</v>
      </c>
      <c r="BG38" s="299">
        <v>0.15756020000000001</v>
      </c>
      <c r="BH38" s="299">
        <v>0.197571</v>
      </c>
      <c r="BI38" s="299">
        <v>0.22557189999999999</v>
      </c>
      <c r="BJ38" s="299">
        <v>0.24166989999999999</v>
      </c>
      <c r="BK38" s="299">
        <v>0.1999938</v>
      </c>
      <c r="BL38" s="299">
        <v>0.20400799999999999</v>
      </c>
      <c r="BM38" s="299">
        <v>0.21423819999999999</v>
      </c>
      <c r="BN38" s="299">
        <v>0.20973159999999999</v>
      </c>
      <c r="BO38" s="299">
        <v>0.19666110000000001</v>
      </c>
      <c r="BP38" s="299">
        <v>0.2131883</v>
      </c>
      <c r="BQ38" s="299">
        <v>0.20136470000000001</v>
      </c>
      <c r="BR38" s="299">
        <v>0.1875898</v>
      </c>
      <c r="BS38" s="299">
        <v>0.17496020000000001</v>
      </c>
      <c r="BT38" s="299">
        <v>0.21099950000000001</v>
      </c>
      <c r="BU38" s="299">
        <v>0.25208469999999999</v>
      </c>
      <c r="BV38" s="299">
        <v>0.27771410000000002</v>
      </c>
    </row>
    <row r="39" spans="1:74" ht="11.15" customHeight="1" x14ac:dyDescent="0.25">
      <c r="A39" s="61" t="s">
        <v>507</v>
      </c>
      <c r="B39" s="571" t="s">
        <v>396</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7.666347</v>
      </c>
      <c r="AN39" s="210">
        <v>7.7435349999999996</v>
      </c>
      <c r="AO39" s="210">
        <v>8.577458</v>
      </c>
      <c r="AP39" s="210">
        <v>8.7913429999999995</v>
      </c>
      <c r="AQ39" s="210">
        <v>9.1372330000000002</v>
      </c>
      <c r="AR39" s="210">
        <v>9.2729660000000003</v>
      </c>
      <c r="AS39" s="210">
        <v>9.3128770000000003</v>
      </c>
      <c r="AT39" s="210">
        <v>9.1113350000000004</v>
      </c>
      <c r="AU39" s="210">
        <v>8.9662740000000003</v>
      </c>
      <c r="AV39" s="210">
        <v>8.9487559999999995</v>
      </c>
      <c r="AW39" s="210">
        <v>8.9891629999999996</v>
      </c>
      <c r="AX39" s="210">
        <v>8.9494150000000001</v>
      </c>
      <c r="AY39" s="210">
        <v>7.9822480000000002</v>
      </c>
      <c r="AZ39" s="210">
        <v>8.598001</v>
      </c>
      <c r="BA39" s="210">
        <v>8.5896774193999992</v>
      </c>
      <c r="BB39" s="210">
        <v>8.7087044000000002</v>
      </c>
      <c r="BC39" s="299">
        <v>9.1207200000000004</v>
      </c>
      <c r="BD39" s="299">
        <v>9.2808799999999998</v>
      </c>
      <c r="BE39" s="299">
        <v>9.3133239999999997</v>
      </c>
      <c r="BF39" s="299">
        <v>9.2707700000000006</v>
      </c>
      <c r="BG39" s="299">
        <v>9.0212009999999996</v>
      </c>
      <c r="BH39" s="299">
        <v>9.0636329999999994</v>
      </c>
      <c r="BI39" s="299">
        <v>8.9997340000000001</v>
      </c>
      <c r="BJ39" s="299">
        <v>8.9591049999999992</v>
      </c>
      <c r="BK39" s="299">
        <v>8.1869809999999994</v>
      </c>
      <c r="BL39" s="299">
        <v>8.5854730000000004</v>
      </c>
      <c r="BM39" s="299">
        <v>8.6434040000000003</v>
      </c>
      <c r="BN39" s="299">
        <v>8.9378910000000005</v>
      </c>
      <c r="BO39" s="299">
        <v>9.1143560000000008</v>
      </c>
      <c r="BP39" s="299">
        <v>9.2983320000000003</v>
      </c>
      <c r="BQ39" s="299">
        <v>9.3243899999999993</v>
      </c>
      <c r="BR39" s="299">
        <v>9.2851320000000008</v>
      </c>
      <c r="BS39" s="299">
        <v>9.0075079999999996</v>
      </c>
      <c r="BT39" s="299">
        <v>9.0266140000000004</v>
      </c>
      <c r="BU39" s="299">
        <v>9.0194810000000007</v>
      </c>
      <c r="BV39" s="299">
        <v>9.0025670000000009</v>
      </c>
    </row>
    <row r="40" spans="1:74" ht="11.15" customHeight="1" x14ac:dyDescent="0.25">
      <c r="A40" s="61" t="s">
        <v>890</v>
      </c>
      <c r="B40" s="571" t="s">
        <v>891</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0.54013033333000005</v>
      </c>
      <c r="AE40" s="210">
        <v>0.75485122580999997</v>
      </c>
      <c r="AF40" s="210">
        <v>0.89922100000000005</v>
      </c>
      <c r="AG40" s="210">
        <v>0.86821248387000005</v>
      </c>
      <c r="AH40" s="210">
        <v>0.85834361290000005</v>
      </c>
      <c r="AI40" s="210">
        <v>0.87976666667000003</v>
      </c>
      <c r="AJ40" s="210">
        <v>0.81801429031999995</v>
      </c>
      <c r="AK40" s="210">
        <v>0.86814876666999996</v>
      </c>
      <c r="AL40" s="210">
        <v>0.85474429031999999</v>
      </c>
      <c r="AM40" s="210">
        <v>0.75722412903000003</v>
      </c>
      <c r="AN40" s="210">
        <v>0.780582</v>
      </c>
      <c r="AO40" s="210">
        <v>0.90411348387000001</v>
      </c>
      <c r="AP40" s="210">
        <v>0.86715129999999996</v>
      </c>
      <c r="AQ40" s="210">
        <v>0.96349093547999998</v>
      </c>
      <c r="AR40" s="210">
        <v>0.96887433332999995</v>
      </c>
      <c r="AS40" s="210">
        <v>0.96318496773999995</v>
      </c>
      <c r="AT40" s="210">
        <v>0.93416741935000003</v>
      </c>
      <c r="AU40" s="210">
        <v>0.91426503332999998</v>
      </c>
      <c r="AV40" s="210">
        <v>0.96959019354999998</v>
      </c>
      <c r="AW40" s="210">
        <v>0.94830323332999999</v>
      </c>
      <c r="AX40" s="210">
        <v>0.92709783870999996</v>
      </c>
      <c r="AY40" s="210">
        <v>0.83105754839000001</v>
      </c>
      <c r="AZ40" s="210">
        <v>0.86403942857000005</v>
      </c>
      <c r="BA40" s="210">
        <v>0.95477359031999998</v>
      </c>
      <c r="BB40" s="210">
        <v>0.95374693556000001</v>
      </c>
      <c r="BC40" s="299">
        <v>0.92901750000000005</v>
      </c>
      <c r="BD40" s="299">
        <v>0.94189089999999998</v>
      </c>
      <c r="BE40" s="299">
        <v>0.933006</v>
      </c>
      <c r="BF40" s="299">
        <v>0.94043620000000006</v>
      </c>
      <c r="BG40" s="299">
        <v>0.9128906</v>
      </c>
      <c r="BH40" s="299">
        <v>0.93028500000000003</v>
      </c>
      <c r="BI40" s="299">
        <v>0.93155900000000003</v>
      </c>
      <c r="BJ40" s="299">
        <v>0.92247650000000003</v>
      </c>
      <c r="BK40" s="299">
        <v>0.82934680000000005</v>
      </c>
      <c r="BL40" s="299">
        <v>0.89041570000000003</v>
      </c>
      <c r="BM40" s="299">
        <v>0.87172260000000001</v>
      </c>
      <c r="BN40" s="299">
        <v>0.90199300000000004</v>
      </c>
      <c r="BO40" s="299">
        <v>0.94340080000000004</v>
      </c>
      <c r="BP40" s="299">
        <v>0.96234419999999998</v>
      </c>
      <c r="BQ40" s="299">
        <v>0.94263920000000001</v>
      </c>
      <c r="BR40" s="299">
        <v>0.95059039999999995</v>
      </c>
      <c r="BS40" s="299">
        <v>0.91911860000000001</v>
      </c>
      <c r="BT40" s="299">
        <v>0.94034320000000005</v>
      </c>
      <c r="BU40" s="299">
        <v>0.94695830000000003</v>
      </c>
      <c r="BV40" s="299">
        <v>0.94069999999999998</v>
      </c>
    </row>
    <row r="41" spans="1:74" ht="11.15" customHeight="1" x14ac:dyDescent="0.25">
      <c r="A41" s="61" t="s">
        <v>508</v>
      </c>
      <c r="B41" s="571" t="s">
        <v>385</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1.619013</v>
      </c>
      <c r="AC41" s="210">
        <v>1.3877360000000001</v>
      </c>
      <c r="AD41" s="210">
        <v>0.67801299999999998</v>
      </c>
      <c r="AE41" s="210">
        <v>0.59705299999999994</v>
      </c>
      <c r="AF41" s="210">
        <v>0.78411399999999998</v>
      </c>
      <c r="AG41" s="210">
        <v>0.96757700000000002</v>
      </c>
      <c r="AH41" s="210">
        <v>1.015676</v>
      </c>
      <c r="AI41" s="210">
        <v>0.92109600000000003</v>
      </c>
      <c r="AJ41" s="210">
        <v>1.0057449999999999</v>
      </c>
      <c r="AK41" s="210">
        <v>1.1295839999999999</v>
      </c>
      <c r="AL41" s="210">
        <v>1.148334</v>
      </c>
      <c r="AM41" s="210">
        <v>1.1310199999999999</v>
      </c>
      <c r="AN41" s="210">
        <v>1.091861</v>
      </c>
      <c r="AO41" s="210">
        <v>1.1576340000000001</v>
      </c>
      <c r="AP41" s="210">
        <v>1.27874</v>
      </c>
      <c r="AQ41" s="210">
        <v>1.317663</v>
      </c>
      <c r="AR41" s="210">
        <v>1.424866</v>
      </c>
      <c r="AS41" s="210">
        <v>1.4902599999999999</v>
      </c>
      <c r="AT41" s="210">
        <v>1.578276</v>
      </c>
      <c r="AU41" s="210">
        <v>1.498904</v>
      </c>
      <c r="AV41" s="210">
        <v>1.4405509999999999</v>
      </c>
      <c r="AW41" s="210">
        <v>1.499503</v>
      </c>
      <c r="AX41" s="210">
        <v>1.524686</v>
      </c>
      <c r="AY41" s="210">
        <v>1.422895</v>
      </c>
      <c r="AZ41" s="210">
        <v>1.401948</v>
      </c>
      <c r="BA41" s="210">
        <v>1.4898387097000001</v>
      </c>
      <c r="BB41" s="210">
        <v>1.5395137999999999</v>
      </c>
      <c r="BC41" s="299">
        <v>1.491832</v>
      </c>
      <c r="BD41" s="299">
        <v>1.5684309999999999</v>
      </c>
      <c r="BE41" s="299">
        <v>1.6018950000000001</v>
      </c>
      <c r="BF41" s="299">
        <v>1.612331</v>
      </c>
      <c r="BG41" s="299">
        <v>1.520783</v>
      </c>
      <c r="BH41" s="299">
        <v>1.5214799999999999</v>
      </c>
      <c r="BI41" s="299">
        <v>1.575232</v>
      </c>
      <c r="BJ41" s="299">
        <v>1.6126929999999999</v>
      </c>
      <c r="BK41" s="299">
        <v>1.454582</v>
      </c>
      <c r="BL41" s="299">
        <v>1.4652099999999999</v>
      </c>
      <c r="BM41" s="299">
        <v>1.5523750000000001</v>
      </c>
      <c r="BN41" s="299">
        <v>1.5545009999999999</v>
      </c>
      <c r="BO41" s="299">
        <v>1.6181319999999999</v>
      </c>
      <c r="BP41" s="299">
        <v>1.705454</v>
      </c>
      <c r="BQ41" s="299">
        <v>1.700448</v>
      </c>
      <c r="BR41" s="299">
        <v>1.7304870000000001</v>
      </c>
      <c r="BS41" s="299">
        <v>1.6170610000000001</v>
      </c>
      <c r="BT41" s="299">
        <v>1.6431070000000001</v>
      </c>
      <c r="BU41" s="299">
        <v>1.618055</v>
      </c>
      <c r="BV41" s="299">
        <v>1.6640969999999999</v>
      </c>
    </row>
    <row r="42" spans="1:74" ht="11.15" customHeight="1" x14ac:dyDescent="0.25">
      <c r="A42" s="61" t="s">
        <v>509</v>
      </c>
      <c r="B42" s="571" t="s">
        <v>397</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3.9341430000000002</v>
      </c>
      <c r="AN42" s="210">
        <v>3.9456639999999998</v>
      </c>
      <c r="AO42" s="210">
        <v>4.0330069999999996</v>
      </c>
      <c r="AP42" s="210">
        <v>3.987644</v>
      </c>
      <c r="AQ42" s="210">
        <v>3.8738630000000001</v>
      </c>
      <c r="AR42" s="210">
        <v>3.9400770000000001</v>
      </c>
      <c r="AS42" s="210">
        <v>3.657959</v>
      </c>
      <c r="AT42" s="210">
        <v>3.8857900000000001</v>
      </c>
      <c r="AU42" s="210">
        <v>4.0751020000000002</v>
      </c>
      <c r="AV42" s="210">
        <v>3.890787</v>
      </c>
      <c r="AW42" s="210">
        <v>4.174112</v>
      </c>
      <c r="AX42" s="210">
        <v>3.9312849999999999</v>
      </c>
      <c r="AY42" s="210">
        <v>4.0805470000000001</v>
      </c>
      <c r="AZ42" s="210">
        <v>4.1766259999999997</v>
      </c>
      <c r="BA42" s="210">
        <v>3.982516129</v>
      </c>
      <c r="BB42" s="210">
        <v>3.7876812000000002</v>
      </c>
      <c r="BC42" s="299">
        <v>3.856106</v>
      </c>
      <c r="BD42" s="299">
        <v>3.891451</v>
      </c>
      <c r="BE42" s="299">
        <v>3.7998759999999998</v>
      </c>
      <c r="BF42" s="299">
        <v>3.9936099999999999</v>
      </c>
      <c r="BG42" s="299">
        <v>3.936855</v>
      </c>
      <c r="BH42" s="299">
        <v>4.1721199999999996</v>
      </c>
      <c r="BI42" s="299">
        <v>4.06881</v>
      </c>
      <c r="BJ42" s="299">
        <v>3.9417369999999998</v>
      </c>
      <c r="BK42" s="299">
        <v>4.1366839999999998</v>
      </c>
      <c r="BL42" s="299">
        <v>4.153816</v>
      </c>
      <c r="BM42" s="299">
        <v>4.1279640000000004</v>
      </c>
      <c r="BN42" s="299">
        <v>4.065874</v>
      </c>
      <c r="BO42" s="299">
        <v>4.0860609999999999</v>
      </c>
      <c r="BP42" s="299">
        <v>3.9521980000000001</v>
      </c>
      <c r="BQ42" s="299">
        <v>3.9153579999999999</v>
      </c>
      <c r="BR42" s="299">
        <v>4.1000180000000004</v>
      </c>
      <c r="BS42" s="299">
        <v>4.0182690000000001</v>
      </c>
      <c r="BT42" s="299">
        <v>4.2203309999999998</v>
      </c>
      <c r="BU42" s="299">
        <v>4.0977259999999998</v>
      </c>
      <c r="BV42" s="299">
        <v>3.9721880000000001</v>
      </c>
    </row>
    <row r="43" spans="1:74" ht="11.15" customHeight="1" x14ac:dyDescent="0.25">
      <c r="A43" s="61" t="s">
        <v>510</v>
      </c>
      <c r="B43" s="571" t="s">
        <v>398</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0.23836599999999999</v>
      </c>
      <c r="AB43" s="210">
        <v>0.188162</v>
      </c>
      <c r="AC43" s="210">
        <v>9.1184000000000001E-2</v>
      </c>
      <c r="AD43" s="210">
        <v>7.4344999999999994E-2</v>
      </c>
      <c r="AE43" s="210">
        <v>6.1272E-2</v>
      </c>
      <c r="AF43" s="210">
        <v>0.20866699999999999</v>
      </c>
      <c r="AG43" s="210">
        <v>0.34600999999999998</v>
      </c>
      <c r="AH43" s="210">
        <v>0.30596699999999999</v>
      </c>
      <c r="AI43" s="210">
        <v>0.322328</v>
      </c>
      <c r="AJ43" s="210">
        <v>0.25484600000000002</v>
      </c>
      <c r="AK43" s="210">
        <v>0.20774799999999999</v>
      </c>
      <c r="AL43" s="210">
        <v>0.194439</v>
      </c>
      <c r="AM43" s="210">
        <v>0.242145</v>
      </c>
      <c r="AN43" s="210">
        <v>0.25888</v>
      </c>
      <c r="AO43" s="210">
        <v>0.29099900000000001</v>
      </c>
      <c r="AP43" s="210">
        <v>0.14258399999999999</v>
      </c>
      <c r="AQ43" s="210">
        <v>0.25917699999999999</v>
      </c>
      <c r="AR43" s="210">
        <v>0.335115</v>
      </c>
      <c r="AS43" s="210">
        <v>0.32672600000000002</v>
      </c>
      <c r="AT43" s="210">
        <v>0.34754099999999999</v>
      </c>
      <c r="AU43" s="210">
        <v>0.31909700000000002</v>
      </c>
      <c r="AV43" s="210">
        <v>0.37659100000000001</v>
      </c>
      <c r="AW43" s="210">
        <v>0.43166900000000002</v>
      </c>
      <c r="AX43" s="210">
        <v>0.41530299999999998</v>
      </c>
      <c r="AY43" s="210">
        <v>0.334036</v>
      </c>
      <c r="AZ43" s="210">
        <v>0.36300399999999999</v>
      </c>
      <c r="BA43" s="210">
        <v>0.3044516129</v>
      </c>
      <c r="BB43" s="210">
        <v>0.40118029999999999</v>
      </c>
      <c r="BC43" s="299">
        <v>0.25186140000000001</v>
      </c>
      <c r="BD43" s="299">
        <v>0.26793099999999997</v>
      </c>
      <c r="BE43" s="299">
        <v>0.31801580000000002</v>
      </c>
      <c r="BF43" s="299">
        <v>0.28721269999999999</v>
      </c>
      <c r="BG43" s="299">
        <v>0.3010468</v>
      </c>
      <c r="BH43" s="299">
        <v>0.27586579999999999</v>
      </c>
      <c r="BI43" s="299">
        <v>0.3046739</v>
      </c>
      <c r="BJ43" s="299">
        <v>0.30862859999999998</v>
      </c>
      <c r="BK43" s="299">
        <v>0.28533960000000003</v>
      </c>
      <c r="BL43" s="299">
        <v>0.21752830000000001</v>
      </c>
      <c r="BM43" s="299">
        <v>0.23984929999999999</v>
      </c>
      <c r="BN43" s="299">
        <v>0.27406829999999999</v>
      </c>
      <c r="BO43" s="299">
        <v>0.26038919999999999</v>
      </c>
      <c r="BP43" s="299">
        <v>0.2421278</v>
      </c>
      <c r="BQ43" s="299">
        <v>0.28443679999999999</v>
      </c>
      <c r="BR43" s="299">
        <v>0.25319540000000001</v>
      </c>
      <c r="BS43" s="299">
        <v>0.27849429999999997</v>
      </c>
      <c r="BT43" s="299">
        <v>0.27585660000000001</v>
      </c>
      <c r="BU43" s="299">
        <v>0.30365629999999999</v>
      </c>
      <c r="BV43" s="299">
        <v>0.28634569999999998</v>
      </c>
    </row>
    <row r="44" spans="1:74" ht="11.15" customHeight="1" x14ac:dyDescent="0.25">
      <c r="A44" s="61" t="s">
        <v>740</v>
      </c>
      <c r="B44" s="725" t="s">
        <v>964</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1.7582850000000001</v>
      </c>
      <c r="AB44" s="210">
        <v>1.6637839999999999</v>
      </c>
      <c r="AC44" s="210">
        <v>1.6377949999999999</v>
      </c>
      <c r="AD44" s="210">
        <v>1.570816</v>
      </c>
      <c r="AE44" s="210">
        <v>1.640036</v>
      </c>
      <c r="AF44" s="210">
        <v>1.8455299999999999</v>
      </c>
      <c r="AG44" s="210">
        <v>1.9170579999999999</v>
      </c>
      <c r="AH44" s="210">
        <v>1.9920629999999999</v>
      </c>
      <c r="AI44" s="210">
        <v>1.8448040000000001</v>
      </c>
      <c r="AJ44" s="210">
        <v>1.733768</v>
      </c>
      <c r="AK44" s="210">
        <v>1.744516</v>
      </c>
      <c r="AL44" s="210">
        <v>1.640064</v>
      </c>
      <c r="AM44" s="210">
        <v>1.624538</v>
      </c>
      <c r="AN44" s="210">
        <v>1.369918</v>
      </c>
      <c r="AO44" s="210">
        <v>1.5680940000000001</v>
      </c>
      <c r="AP44" s="210">
        <v>1.7860210000000001</v>
      </c>
      <c r="AQ44" s="210">
        <v>1.958796</v>
      </c>
      <c r="AR44" s="210">
        <v>2.1115050000000002</v>
      </c>
      <c r="AS44" s="210">
        <v>1.9506030000000001</v>
      </c>
      <c r="AT44" s="210">
        <v>2.079958</v>
      </c>
      <c r="AU44" s="210">
        <v>1.9204639999999999</v>
      </c>
      <c r="AV44" s="210">
        <v>1.8302609999999999</v>
      </c>
      <c r="AW44" s="210">
        <v>1.818832</v>
      </c>
      <c r="AX44" s="210">
        <v>1.7893060000000001</v>
      </c>
      <c r="AY44" s="210">
        <v>1.6500980000000001</v>
      </c>
      <c r="AZ44" s="210">
        <v>1.568921</v>
      </c>
      <c r="BA44" s="210">
        <v>1.7794502999999999</v>
      </c>
      <c r="BB44" s="210">
        <v>1.9228775</v>
      </c>
      <c r="BC44" s="299">
        <v>2.0045359999999999</v>
      </c>
      <c r="BD44" s="299">
        <v>2.1645599999999998</v>
      </c>
      <c r="BE44" s="299">
        <v>2.1462319999999999</v>
      </c>
      <c r="BF44" s="299">
        <v>2.185063</v>
      </c>
      <c r="BG44" s="299">
        <v>2.0819510000000001</v>
      </c>
      <c r="BH44" s="299">
        <v>1.95706</v>
      </c>
      <c r="BI44" s="299">
        <v>1.9530890000000001</v>
      </c>
      <c r="BJ44" s="299">
        <v>1.8014749999999999</v>
      </c>
      <c r="BK44" s="299">
        <v>1.841418</v>
      </c>
      <c r="BL44" s="299">
        <v>1.683794</v>
      </c>
      <c r="BM44" s="299">
        <v>1.839442</v>
      </c>
      <c r="BN44" s="299">
        <v>1.9311400000000001</v>
      </c>
      <c r="BO44" s="299">
        <v>2.044346</v>
      </c>
      <c r="BP44" s="299">
        <v>2.195284</v>
      </c>
      <c r="BQ44" s="299">
        <v>2.2075670000000001</v>
      </c>
      <c r="BR44" s="299">
        <v>2.2073550000000002</v>
      </c>
      <c r="BS44" s="299">
        <v>2.1161469999999998</v>
      </c>
      <c r="BT44" s="299">
        <v>2.0008520000000001</v>
      </c>
      <c r="BU44" s="299">
        <v>1.976156</v>
      </c>
      <c r="BV44" s="299">
        <v>1.8502769999999999</v>
      </c>
    </row>
    <row r="45" spans="1:74" ht="11.15" customHeight="1" x14ac:dyDescent="0.25">
      <c r="A45" s="61" t="s">
        <v>511</v>
      </c>
      <c r="B45" s="571" t="s">
        <v>183</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19.933385999999999</v>
      </c>
      <c r="AB45" s="210">
        <v>20.132245999999999</v>
      </c>
      <c r="AC45" s="210">
        <v>18.462838000000001</v>
      </c>
      <c r="AD45" s="210">
        <v>14.548503</v>
      </c>
      <c r="AE45" s="210">
        <v>16.078182999999999</v>
      </c>
      <c r="AF45" s="210">
        <v>17.578056</v>
      </c>
      <c r="AG45" s="210">
        <v>18.381069</v>
      </c>
      <c r="AH45" s="210">
        <v>18.557874000000002</v>
      </c>
      <c r="AI45" s="210">
        <v>18.414828</v>
      </c>
      <c r="AJ45" s="210">
        <v>18.613648000000001</v>
      </c>
      <c r="AK45" s="210">
        <v>18.742515999999998</v>
      </c>
      <c r="AL45" s="210">
        <v>18.801689</v>
      </c>
      <c r="AM45" s="210">
        <v>18.595396000000001</v>
      </c>
      <c r="AN45" s="210">
        <v>17.444196999999999</v>
      </c>
      <c r="AO45" s="210">
        <v>19.203827</v>
      </c>
      <c r="AP45" s="210">
        <v>19.45936</v>
      </c>
      <c r="AQ45" s="210">
        <v>20.093637999999999</v>
      </c>
      <c r="AR45" s="210">
        <v>20.537154000000001</v>
      </c>
      <c r="AS45" s="210">
        <v>19.894007999999999</v>
      </c>
      <c r="AT45" s="210">
        <v>20.510579</v>
      </c>
      <c r="AU45" s="210">
        <v>20.223534999999998</v>
      </c>
      <c r="AV45" s="210">
        <v>19.891587999999999</v>
      </c>
      <c r="AW45" s="210">
        <v>20.594615999999998</v>
      </c>
      <c r="AX45" s="210">
        <v>20.764402</v>
      </c>
      <c r="AY45" s="210">
        <v>19.731010000000001</v>
      </c>
      <c r="AZ45" s="210">
        <v>20.435638000000001</v>
      </c>
      <c r="BA45" s="210">
        <v>19.970621323</v>
      </c>
      <c r="BB45" s="210">
        <v>19.873843684000001</v>
      </c>
      <c r="BC45" s="299">
        <v>20.29684</v>
      </c>
      <c r="BD45" s="299">
        <v>20.73441</v>
      </c>
      <c r="BE45" s="299">
        <v>20.754999999999999</v>
      </c>
      <c r="BF45" s="299">
        <v>21.003139999999998</v>
      </c>
      <c r="BG45" s="299">
        <v>20.46604</v>
      </c>
      <c r="BH45" s="299">
        <v>20.860299999999999</v>
      </c>
      <c r="BI45" s="299">
        <v>21.09459</v>
      </c>
      <c r="BJ45" s="299">
        <v>20.876439999999999</v>
      </c>
      <c r="BK45" s="299">
        <v>20.07789</v>
      </c>
      <c r="BL45" s="299">
        <v>20.308029999999999</v>
      </c>
      <c r="BM45" s="299">
        <v>20.465969999999999</v>
      </c>
      <c r="BN45" s="299">
        <v>20.54457</v>
      </c>
      <c r="BO45" s="299">
        <v>20.761970000000002</v>
      </c>
      <c r="BP45" s="299">
        <v>20.986470000000001</v>
      </c>
      <c r="BQ45" s="299">
        <v>20.985279999999999</v>
      </c>
      <c r="BR45" s="299">
        <v>21.219519999999999</v>
      </c>
      <c r="BS45" s="299">
        <v>20.781970000000001</v>
      </c>
      <c r="BT45" s="299">
        <v>21.04278</v>
      </c>
      <c r="BU45" s="299">
        <v>21.101030000000002</v>
      </c>
      <c r="BV45" s="299">
        <v>21.087319999999998</v>
      </c>
    </row>
    <row r="46" spans="1:74" ht="11.15" customHeight="1" x14ac:dyDescent="0.25">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675"/>
      <c r="BC46" s="726"/>
      <c r="BD46" s="726"/>
      <c r="BE46" s="726"/>
      <c r="BF46" s="726"/>
      <c r="BG46" s="726"/>
      <c r="BH46" s="726"/>
      <c r="BI46" s="726"/>
      <c r="BJ46" s="675"/>
      <c r="BK46" s="675"/>
      <c r="BL46" s="302"/>
      <c r="BM46" s="302"/>
      <c r="BN46" s="302"/>
      <c r="BO46" s="302"/>
      <c r="BP46" s="302"/>
      <c r="BQ46" s="302"/>
      <c r="BR46" s="302"/>
      <c r="BS46" s="302"/>
      <c r="BT46" s="302"/>
      <c r="BU46" s="302"/>
      <c r="BV46" s="302"/>
    </row>
    <row r="47" spans="1:74" ht="11.15" customHeight="1" x14ac:dyDescent="0.25">
      <c r="A47" s="61" t="s">
        <v>741</v>
      </c>
      <c r="B47" s="174" t="s">
        <v>972</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-0.81364999999999998</v>
      </c>
      <c r="AN47" s="210">
        <v>-1.2914999999999999E-2</v>
      </c>
      <c r="AO47" s="210">
        <v>0.60933700000000002</v>
      </c>
      <c r="AP47" s="210">
        <v>-0.84296899999999997</v>
      </c>
      <c r="AQ47" s="210">
        <v>0.29908200000000001</v>
      </c>
      <c r="AR47" s="210">
        <v>3.6540000000000003E-2</v>
      </c>
      <c r="AS47" s="210">
        <v>0.14862</v>
      </c>
      <c r="AT47" s="210">
        <v>-0.184417</v>
      </c>
      <c r="AU47" s="210">
        <v>1.1237980000000001</v>
      </c>
      <c r="AV47" s="210">
        <v>-0.53785700000000003</v>
      </c>
      <c r="AW47" s="210">
        <v>-0.71009</v>
      </c>
      <c r="AX47" s="210">
        <v>-1.0623480000000001</v>
      </c>
      <c r="AY47" s="210">
        <v>-0.60469799999999996</v>
      </c>
      <c r="AZ47" s="210">
        <v>-0.55068899999999998</v>
      </c>
      <c r="BA47" s="210">
        <v>-1.4553358925</v>
      </c>
      <c r="BB47" s="210">
        <v>-1.4798235395999999</v>
      </c>
      <c r="BC47" s="299">
        <v>3.3343900000000003E-2</v>
      </c>
      <c r="BD47" s="299">
        <v>-0.29459249999999998</v>
      </c>
      <c r="BE47" s="299">
        <v>-0.1324186</v>
      </c>
      <c r="BF47" s="299">
        <v>-0.71798450000000003</v>
      </c>
      <c r="BG47" s="299">
        <v>-1.2281310000000001</v>
      </c>
      <c r="BH47" s="299">
        <v>-0.96967510000000001</v>
      </c>
      <c r="BI47" s="299">
        <v>-0.25517640000000003</v>
      </c>
      <c r="BJ47" s="299">
        <v>-1.3387690000000001</v>
      </c>
      <c r="BK47" s="299">
        <v>-0.96293910000000005</v>
      </c>
      <c r="BL47" s="299">
        <v>-0.71275390000000005</v>
      </c>
      <c r="BM47" s="299">
        <v>-1.1284970000000001</v>
      </c>
      <c r="BN47" s="299">
        <v>-0.51456020000000002</v>
      </c>
      <c r="BO47" s="299">
        <v>-0.37019920000000001</v>
      </c>
      <c r="BP47" s="299">
        <v>-0.51028929999999995</v>
      </c>
      <c r="BQ47" s="299">
        <v>-0.46234760000000003</v>
      </c>
      <c r="BR47" s="299">
        <v>-0.73801229999999995</v>
      </c>
      <c r="BS47" s="299">
        <v>-1.0833619999999999</v>
      </c>
      <c r="BT47" s="299">
        <v>-0.98318229999999995</v>
      </c>
      <c r="BU47" s="299">
        <v>-1.487196</v>
      </c>
      <c r="BV47" s="299">
        <v>-2.0856840000000001</v>
      </c>
    </row>
    <row r="48" spans="1:74" ht="11.15" customHeight="1" x14ac:dyDescent="0.25">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302"/>
      <c r="BD48" s="302"/>
      <c r="BE48" s="302"/>
      <c r="BF48" s="302"/>
      <c r="BG48" s="302"/>
      <c r="BH48" s="302"/>
      <c r="BI48" s="302"/>
      <c r="BJ48" s="302"/>
      <c r="BK48" s="302"/>
      <c r="BL48" s="302"/>
      <c r="BM48" s="302"/>
      <c r="BN48" s="302"/>
      <c r="BO48" s="302"/>
      <c r="BP48" s="302"/>
      <c r="BQ48" s="302"/>
      <c r="BR48" s="302"/>
      <c r="BS48" s="302"/>
      <c r="BT48" s="302"/>
      <c r="BU48" s="302"/>
      <c r="BV48" s="302"/>
    </row>
    <row r="49" spans="1:74" ht="11.15" customHeight="1" x14ac:dyDescent="0.25">
      <c r="A49" s="57"/>
      <c r="B49" s="65" t="s">
        <v>743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366"/>
      <c r="BD49" s="366"/>
      <c r="BE49" s="366"/>
      <c r="BF49" s="366"/>
      <c r="BG49" s="366"/>
      <c r="BH49" s="366"/>
      <c r="BI49" s="366"/>
      <c r="BJ49" s="366"/>
      <c r="BK49" s="63"/>
      <c r="BL49" s="63"/>
      <c r="BM49" s="63"/>
      <c r="BN49" s="63"/>
      <c r="BO49" s="63"/>
      <c r="BP49" s="63"/>
      <c r="BQ49" s="63"/>
      <c r="BR49" s="63"/>
      <c r="BS49" s="63"/>
      <c r="BT49" s="63"/>
      <c r="BU49" s="63"/>
      <c r="BV49" s="366"/>
    </row>
    <row r="50" spans="1:74" ht="11.15" customHeight="1" x14ac:dyDescent="0.25">
      <c r="A50" s="57"/>
      <c r="B50" s="66" t="s">
        <v>110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366"/>
      <c r="BD50" s="366"/>
      <c r="BE50" s="366"/>
      <c r="BF50" s="366"/>
      <c r="BG50" s="366"/>
      <c r="BH50" s="366"/>
      <c r="BI50" s="366"/>
      <c r="BJ50" s="366"/>
      <c r="BK50" s="366"/>
      <c r="BL50" s="366"/>
      <c r="BM50" s="366"/>
      <c r="BN50" s="366"/>
      <c r="BO50" s="366"/>
      <c r="BP50" s="366"/>
      <c r="BQ50" s="366"/>
      <c r="BR50" s="366"/>
      <c r="BS50" s="366"/>
      <c r="BT50" s="366"/>
      <c r="BU50" s="366"/>
      <c r="BV50" s="366"/>
    </row>
    <row r="51" spans="1:74" ht="11.15" customHeight="1" x14ac:dyDescent="0.25">
      <c r="A51" s="61" t="s">
        <v>512</v>
      </c>
      <c r="B51" s="571" t="s">
        <v>1354</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475.85300000000001</v>
      </c>
      <c r="AN51" s="68">
        <v>493.15499999999997</v>
      </c>
      <c r="AO51" s="68">
        <v>501.90199999999999</v>
      </c>
      <c r="AP51" s="68">
        <v>489.73</v>
      </c>
      <c r="AQ51" s="68">
        <v>476.59399999999999</v>
      </c>
      <c r="AR51" s="68">
        <v>447.95100000000002</v>
      </c>
      <c r="AS51" s="68">
        <v>438.91800000000001</v>
      </c>
      <c r="AT51" s="68">
        <v>421.71699999999998</v>
      </c>
      <c r="AU51" s="68">
        <v>420.35</v>
      </c>
      <c r="AV51" s="68">
        <v>436.59100000000001</v>
      </c>
      <c r="AW51" s="68">
        <v>433.97199999999998</v>
      </c>
      <c r="AX51" s="68">
        <v>421.42</v>
      </c>
      <c r="AY51" s="68">
        <v>414.27300000000002</v>
      </c>
      <c r="AZ51" s="68">
        <v>409.12900000000002</v>
      </c>
      <c r="BA51" s="68">
        <v>412.37099999999998</v>
      </c>
      <c r="BB51" s="68">
        <v>416.74686666999997</v>
      </c>
      <c r="BC51" s="301">
        <v>415.33109999999999</v>
      </c>
      <c r="BD51" s="301">
        <v>402.35899999999998</v>
      </c>
      <c r="BE51" s="301">
        <v>395.87450000000001</v>
      </c>
      <c r="BF51" s="301">
        <v>384.82440000000003</v>
      </c>
      <c r="BG51" s="301">
        <v>383.11009999999999</v>
      </c>
      <c r="BH51" s="301">
        <v>400.20490000000001</v>
      </c>
      <c r="BI51" s="301">
        <v>406.42419999999998</v>
      </c>
      <c r="BJ51" s="301">
        <v>389.35399999999998</v>
      </c>
      <c r="BK51" s="301">
        <v>402.49810000000002</v>
      </c>
      <c r="BL51" s="301">
        <v>425.11649999999997</v>
      </c>
      <c r="BM51" s="301">
        <v>432.02879999999999</v>
      </c>
      <c r="BN51" s="301">
        <v>437.7405</v>
      </c>
      <c r="BO51" s="301">
        <v>433.1875</v>
      </c>
      <c r="BP51" s="301">
        <v>421.18049999999999</v>
      </c>
      <c r="BQ51" s="301">
        <v>411.97620000000001</v>
      </c>
      <c r="BR51" s="301">
        <v>401.31540000000001</v>
      </c>
      <c r="BS51" s="301">
        <v>400.25349999999997</v>
      </c>
      <c r="BT51" s="301">
        <v>414.38799999999998</v>
      </c>
      <c r="BU51" s="301">
        <v>416.0874</v>
      </c>
      <c r="BV51" s="301">
        <v>405.03100000000001</v>
      </c>
    </row>
    <row r="52" spans="1:74" ht="11.15" customHeight="1" x14ac:dyDescent="0.25">
      <c r="A52" s="565" t="s">
        <v>962</v>
      </c>
      <c r="B52" s="66" t="s">
        <v>963</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286.69053400000001</v>
      </c>
      <c r="AK52" s="68">
        <v>265.56374799999998</v>
      </c>
      <c r="AL52" s="68">
        <v>228.168397</v>
      </c>
      <c r="AM52" s="68">
        <v>192.06200000000001</v>
      </c>
      <c r="AN52" s="68">
        <v>170.654</v>
      </c>
      <c r="AO52" s="68">
        <v>168.58439799999999</v>
      </c>
      <c r="AP52" s="68">
        <v>177.09004300000001</v>
      </c>
      <c r="AQ52" s="68">
        <v>186.61466200000001</v>
      </c>
      <c r="AR52" s="68">
        <v>195.77227400000001</v>
      </c>
      <c r="AS52" s="68">
        <v>212.49515099999999</v>
      </c>
      <c r="AT52" s="68">
        <v>219.805522</v>
      </c>
      <c r="AU52" s="68">
        <v>225.565371</v>
      </c>
      <c r="AV52" s="68">
        <v>230.29978700000001</v>
      </c>
      <c r="AW52" s="68">
        <v>215.513767</v>
      </c>
      <c r="AX52" s="68">
        <v>188.360107</v>
      </c>
      <c r="AY52" s="68">
        <v>161.101224</v>
      </c>
      <c r="AZ52" s="68">
        <v>140.31167400000001</v>
      </c>
      <c r="BA52" s="68">
        <v>138.113</v>
      </c>
      <c r="BB52" s="68">
        <v>146.78182978999999</v>
      </c>
      <c r="BC52" s="301">
        <v>168.55090000000001</v>
      </c>
      <c r="BD52" s="301">
        <v>192.5429</v>
      </c>
      <c r="BE52" s="301">
        <v>211.614</v>
      </c>
      <c r="BF52" s="301">
        <v>231.41040000000001</v>
      </c>
      <c r="BG52" s="301">
        <v>238.29689999999999</v>
      </c>
      <c r="BH52" s="301">
        <v>233.5197</v>
      </c>
      <c r="BI52" s="301">
        <v>215.8347</v>
      </c>
      <c r="BJ52" s="301">
        <v>193.6174</v>
      </c>
      <c r="BK52" s="301">
        <v>171.05160000000001</v>
      </c>
      <c r="BL52" s="301">
        <v>157.00819999999999</v>
      </c>
      <c r="BM52" s="301">
        <v>156.94659999999999</v>
      </c>
      <c r="BN52" s="301">
        <v>169.2928</v>
      </c>
      <c r="BO52" s="301">
        <v>188.31309999999999</v>
      </c>
      <c r="BP52" s="301">
        <v>206.7303</v>
      </c>
      <c r="BQ52" s="301">
        <v>222.59989999999999</v>
      </c>
      <c r="BR52" s="301">
        <v>240.11959999999999</v>
      </c>
      <c r="BS52" s="301">
        <v>245.8287</v>
      </c>
      <c r="BT52" s="301">
        <v>242.16239999999999</v>
      </c>
      <c r="BU52" s="301">
        <v>227.8562</v>
      </c>
      <c r="BV52" s="301">
        <v>204.2201</v>
      </c>
    </row>
    <row r="53" spans="1:74" ht="11.15" customHeight="1" x14ac:dyDescent="0.25">
      <c r="A53" s="61" t="s">
        <v>744</v>
      </c>
      <c r="B53" s="172" t="s">
        <v>395</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84.656999999999996</v>
      </c>
      <c r="AN53" s="68">
        <v>89.537000000000006</v>
      </c>
      <c r="AO53" s="68">
        <v>93.33</v>
      </c>
      <c r="AP53" s="68">
        <v>92.168999999999997</v>
      </c>
      <c r="AQ53" s="68">
        <v>90.772000000000006</v>
      </c>
      <c r="AR53" s="68">
        <v>93.02</v>
      </c>
      <c r="AS53" s="68">
        <v>91.498999999999995</v>
      </c>
      <c r="AT53" s="68">
        <v>85.995999999999995</v>
      </c>
      <c r="AU53" s="68">
        <v>90.180999999999997</v>
      </c>
      <c r="AV53" s="68">
        <v>91.006</v>
      </c>
      <c r="AW53" s="68">
        <v>88.033000000000001</v>
      </c>
      <c r="AX53" s="68">
        <v>80.251000000000005</v>
      </c>
      <c r="AY53" s="68">
        <v>82.948999999999998</v>
      </c>
      <c r="AZ53" s="68">
        <v>85.379000000000005</v>
      </c>
      <c r="BA53" s="68">
        <v>87.793999999999997</v>
      </c>
      <c r="BB53" s="68">
        <v>89.316744</v>
      </c>
      <c r="BC53" s="301">
        <v>89.174279999999996</v>
      </c>
      <c r="BD53" s="301">
        <v>88.654929999999993</v>
      </c>
      <c r="BE53" s="301">
        <v>88.611649999999997</v>
      </c>
      <c r="BF53" s="301">
        <v>88.395089999999996</v>
      </c>
      <c r="BG53" s="301">
        <v>89.385459999999995</v>
      </c>
      <c r="BH53" s="301">
        <v>91.419929999999994</v>
      </c>
      <c r="BI53" s="301">
        <v>88.671530000000004</v>
      </c>
      <c r="BJ53" s="301">
        <v>82.882059999999996</v>
      </c>
      <c r="BK53" s="301">
        <v>87.936179999999993</v>
      </c>
      <c r="BL53" s="301">
        <v>90.117459999999994</v>
      </c>
      <c r="BM53" s="301">
        <v>92.286240000000006</v>
      </c>
      <c r="BN53" s="301">
        <v>94.017439999999993</v>
      </c>
      <c r="BO53" s="301">
        <v>91.672089999999997</v>
      </c>
      <c r="BP53" s="301">
        <v>89.774810000000002</v>
      </c>
      <c r="BQ53" s="301">
        <v>88.978020000000001</v>
      </c>
      <c r="BR53" s="301">
        <v>88.552319999999995</v>
      </c>
      <c r="BS53" s="301">
        <v>89.374629999999996</v>
      </c>
      <c r="BT53" s="301">
        <v>91.17774</v>
      </c>
      <c r="BU53" s="301">
        <v>88.459720000000004</v>
      </c>
      <c r="BV53" s="301">
        <v>82.453490000000002</v>
      </c>
    </row>
    <row r="54" spans="1:74" ht="11.15" customHeight="1" x14ac:dyDescent="0.25">
      <c r="A54" s="61" t="s">
        <v>746</v>
      </c>
      <c r="B54" s="172" t="s">
        <v>399</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29.927185000000001</v>
      </c>
      <c r="AB54" s="68">
        <v>30.241679000000001</v>
      </c>
      <c r="AC54" s="68">
        <v>33.430008999999998</v>
      </c>
      <c r="AD54" s="68">
        <v>32.151341000000002</v>
      </c>
      <c r="AE54" s="68">
        <v>28.504470000000001</v>
      </c>
      <c r="AF54" s="68">
        <v>25.385137</v>
      </c>
      <c r="AG54" s="68">
        <v>25.232994999999999</v>
      </c>
      <c r="AH54" s="68">
        <v>25.151019000000002</v>
      </c>
      <c r="AI54" s="68">
        <v>24.638249999999999</v>
      </c>
      <c r="AJ54" s="68">
        <v>26.637853</v>
      </c>
      <c r="AK54" s="68">
        <v>28.670565</v>
      </c>
      <c r="AL54" s="68">
        <v>29.655564999999999</v>
      </c>
      <c r="AM54" s="68">
        <v>32.518999999999998</v>
      </c>
      <c r="AN54" s="68">
        <v>31.123999999999999</v>
      </c>
      <c r="AO54" s="68">
        <v>29.082207</v>
      </c>
      <c r="AP54" s="68">
        <v>28.41414</v>
      </c>
      <c r="AQ54" s="68">
        <v>27.684885000000001</v>
      </c>
      <c r="AR54" s="68">
        <v>27.524709999999999</v>
      </c>
      <c r="AS54" s="68">
        <v>28.52739</v>
      </c>
      <c r="AT54" s="68">
        <v>26.396702000000001</v>
      </c>
      <c r="AU54" s="68">
        <v>25.430175999999999</v>
      </c>
      <c r="AV54" s="68">
        <v>25.144577999999999</v>
      </c>
      <c r="AW54" s="68">
        <v>26.387581000000001</v>
      </c>
      <c r="AX54" s="68">
        <v>28.646296</v>
      </c>
      <c r="AY54" s="68">
        <v>33.030715999999998</v>
      </c>
      <c r="AZ54" s="68">
        <v>33.926800999999998</v>
      </c>
      <c r="BA54" s="68">
        <v>33.366109934000001</v>
      </c>
      <c r="BB54" s="68">
        <v>31.507807812999999</v>
      </c>
      <c r="BC54" s="301">
        <v>31.108470000000001</v>
      </c>
      <c r="BD54" s="301">
        <v>30.629760000000001</v>
      </c>
      <c r="BE54" s="301">
        <v>30.472829999999998</v>
      </c>
      <c r="BF54" s="301">
        <v>30.144179999999999</v>
      </c>
      <c r="BG54" s="301">
        <v>30.335740000000001</v>
      </c>
      <c r="BH54" s="301">
        <v>29.757370000000002</v>
      </c>
      <c r="BI54" s="301">
        <v>30.14378</v>
      </c>
      <c r="BJ54" s="301">
        <v>30.622900000000001</v>
      </c>
      <c r="BK54" s="301">
        <v>32.631959999999999</v>
      </c>
      <c r="BL54" s="301">
        <v>32.780369999999998</v>
      </c>
      <c r="BM54" s="301">
        <v>32.677860000000003</v>
      </c>
      <c r="BN54" s="301">
        <v>32.327309999999997</v>
      </c>
      <c r="BO54" s="301">
        <v>31.927240000000001</v>
      </c>
      <c r="BP54" s="301">
        <v>31.446870000000001</v>
      </c>
      <c r="BQ54" s="301">
        <v>31.290189999999999</v>
      </c>
      <c r="BR54" s="301">
        <v>30.96292</v>
      </c>
      <c r="BS54" s="301">
        <v>31.155660000000001</v>
      </c>
      <c r="BT54" s="301">
        <v>30.577179999999998</v>
      </c>
      <c r="BU54" s="301">
        <v>30.9634</v>
      </c>
      <c r="BV54" s="301">
        <v>31.445869999999999</v>
      </c>
    </row>
    <row r="55" spans="1:74" ht="11.15" customHeight="1" x14ac:dyDescent="0.25">
      <c r="A55" s="61" t="s">
        <v>488</v>
      </c>
      <c r="B55" s="172" t="s">
        <v>400</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241.22969699999999</v>
      </c>
      <c r="AL55" s="68">
        <v>243.39474899999999</v>
      </c>
      <c r="AM55" s="68">
        <v>255.13900000000001</v>
      </c>
      <c r="AN55" s="68">
        <v>241.09299999999999</v>
      </c>
      <c r="AO55" s="68">
        <v>237.64709099999999</v>
      </c>
      <c r="AP55" s="68">
        <v>238.42045100000001</v>
      </c>
      <c r="AQ55" s="68">
        <v>239.85271499999999</v>
      </c>
      <c r="AR55" s="68">
        <v>237.23922099999999</v>
      </c>
      <c r="AS55" s="68">
        <v>230.768698</v>
      </c>
      <c r="AT55" s="68">
        <v>225.694031</v>
      </c>
      <c r="AU55" s="68">
        <v>227.045557</v>
      </c>
      <c r="AV55" s="68">
        <v>216.69439</v>
      </c>
      <c r="AW55" s="68">
        <v>220.606607</v>
      </c>
      <c r="AX55" s="68">
        <v>232.236535</v>
      </c>
      <c r="AY55" s="68">
        <v>251.75343699999999</v>
      </c>
      <c r="AZ55" s="68">
        <v>250.43103600000001</v>
      </c>
      <c r="BA55" s="68">
        <v>236.78800000000001</v>
      </c>
      <c r="BB55" s="68">
        <v>228.61275427000001</v>
      </c>
      <c r="BC55" s="301">
        <v>234.3853</v>
      </c>
      <c r="BD55" s="301">
        <v>242.37010000000001</v>
      </c>
      <c r="BE55" s="301">
        <v>242.89320000000001</v>
      </c>
      <c r="BF55" s="301">
        <v>235.7543</v>
      </c>
      <c r="BG55" s="301">
        <v>233.0838</v>
      </c>
      <c r="BH55" s="301">
        <v>229.50450000000001</v>
      </c>
      <c r="BI55" s="301">
        <v>238.98140000000001</v>
      </c>
      <c r="BJ55" s="301">
        <v>249.01050000000001</v>
      </c>
      <c r="BK55" s="301">
        <v>257.4024</v>
      </c>
      <c r="BL55" s="301">
        <v>257.43939999999998</v>
      </c>
      <c r="BM55" s="301">
        <v>247.66810000000001</v>
      </c>
      <c r="BN55" s="301">
        <v>241.74619999999999</v>
      </c>
      <c r="BO55" s="301">
        <v>241.09379999999999</v>
      </c>
      <c r="BP55" s="301">
        <v>245.54560000000001</v>
      </c>
      <c r="BQ55" s="301">
        <v>245.98939999999999</v>
      </c>
      <c r="BR55" s="301">
        <v>240.38329999999999</v>
      </c>
      <c r="BS55" s="301">
        <v>237.8853</v>
      </c>
      <c r="BT55" s="301">
        <v>234.47300000000001</v>
      </c>
      <c r="BU55" s="301">
        <v>240.97970000000001</v>
      </c>
      <c r="BV55" s="301">
        <v>250.363</v>
      </c>
    </row>
    <row r="56" spans="1:74" ht="11.15" customHeight="1" x14ac:dyDescent="0.25">
      <c r="A56" s="61" t="s">
        <v>489</v>
      </c>
      <c r="B56" s="172" t="s">
        <v>401</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25.398053000000001</v>
      </c>
      <c r="AM56" s="68">
        <v>22.939</v>
      </c>
      <c r="AN56" s="68">
        <v>20.896000000000001</v>
      </c>
      <c r="AO56" s="68">
        <v>20.259074999999999</v>
      </c>
      <c r="AP56" s="68">
        <v>21.279779000000001</v>
      </c>
      <c r="AQ56" s="68">
        <v>20.360513999999998</v>
      </c>
      <c r="AR56" s="68">
        <v>18.600299</v>
      </c>
      <c r="AS56" s="68">
        <v>17.886856999999999</v>
      </c>
      <c r="AT56" s="68">
        <v>18.165272999999999</v>
      </c>
      <c r="AU56" s="68">
        <v>18.506229999999999</v>
      </c>
      <c r="AV56" s="68">
        <v>18.285882000000001</v>
      </c>
      <c r="AW56" s="68">
        <v>18.044886999999999</v>
      </c>
      <c r="AX56" s="68">
        <v>17.742737999999999</v>
      </c>
      <c r="AY56" s="68">
        <v>18.089321999999999</v>
      </c>
      <c r="AZ56" s="68">
        <v>18.624253</v>
      </c>
      <c r="BA56" s="68">
        <v>16.515000000000001</v>
      </c>
      <c r="BB56" s="68">
        <v>18.507461332999998</v>
      </c>
      <c r="BC56" s="301">
        <v>20.226410000000001</v>
      </c>
      <c r="BD56" s="301">
        <v>21.836040000000001</v>
      </c>
      <c r="BE56" s="301">
        <v>22.650919999999999</v>
      </c>
      <c r="BF56" s="301">
        <v>23.878360000000001</v>
      </c>
      <c r="BG56" s="301">
        <v>23.708870000000001</v>
      </c>
      <c r="BH56" s="301">
        <v>24.94004</v>
      </c>
      <c r="BI56" s="301">
        <v>25.686299999999999</v>
      </c>
      <c r="BJ56" s="301">
        <v>27.038150000000002</v>
      </c>
      <c r="BK56" s="301">
        <v>27.10098</v>
      </c>
      <c r="BL56" s="301">
        <v>26.238029999999998</v>
      </c>
      <c r="BM56" s="301">
        <v>23.507290000000001</v>
      </c>
      <c r="BN56" s="301">
        <v>22.70553</v>
      </c>
      <c r="BO56" s="301">
        <v>23.395779999999998</v>
      </c>
      <c r="BP56" s="301">
        <v>24.307379999999998</v>
      </c>
      <c r="BQ56" s="301">
        <v>24.75291</v>
      </c>
      <c r="BR56" s="301">
        <v>25.814869999999999</v>
      </c>
      <c r="BS56" s="301">
        <v>25.400259999999999</v>
      </c>
      <c r="BT56" s="301">
        <v>26.4621</v>
      </c>
      <c r="BU56" s="301">
        <v>26.73714</v>
      </c>
      <c r="BV56" s="301">
        <v>27.90446</v>
      </c>
    </row>
    <row r="57" spans="1:74" ht="11.15" customHeight="1" x14ac:dyDescent="0.25">
      <c r="A57" s="61" t="s">
        <v>490</v>
      </c>
      <c r="B57" s="172" t="s">
        <v>676</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216.19064299999999</v>
      </c>
      <c r="AL57" s="68">
        <v>217.99669599999999</v>
      </c>
      <c r="AM57" s="68">
        <v>232.2</v>
      </c>
      <c r="AN57" s="68">
        <v>220.197</v>
      </c>
      <c r="AO57" s="68">
        <v>217.38801599999999</v>
      </c>
      <c r="AP57" s="68">
        <v>217.140672</v>
      </c>
      <c r="AQ57" s="68">
        <v>219.49220099999999</v>
      </c>
      <c r="AR57" s="68">
        <v>218.63892200000001</v>
      </c>
      <c r="AS57" s="68">
        <v>212.88184100000001</v>
      </c>
      <c r="AT57" s="68">
        <v>207.52875800000001</v>
      </c>
      <c r="AU57" s="68">
        <v>208.53932699999999</v>
      </c>
      <c r="AV57" s="68">
        <v>198.40850800000001</v>
      </c>
      <c r="AW57" s="68">
        <v>202.56172000000001</v>
      </c>
      <c r="AX57" s="68">
        <v>214.493797</v>
      </c>
      <c r="AY57" s="68">
        <v>233.66411500000001</v>
      </c>
      <c r="AZ57" s="68">
        <v>231.806783</v>
      </c>
      <c r="BA57" s="68">
        <v>220.27199999999999</v>
      </c>
      <c r="BB57" s="68">
        <v>210.10636</v>
      </c>
      <c r="BC57" s="301">
        <v>214.15889999999999</v>
      </c>
      <c r="BD57" s="301">
        <v>220.53399999999999</v>
      </c>
      <c r="BE57" s="301">
        <v>220.2423</v>
      </c>
      <c r="BF57" s="301">
        <v>211.8759</v>
      </c>
      <c r="BG57" s="301">
        <v>209.375</v>
      </c>
      <c r="BH57" s="301">
        <v>204.56440000000001</v>
      </c>
      <c r="BI57" s="301">
        <v>213.29509999999999</v>
      </c>
      <c r="BJ57" s="301">
        <v>221.97229999999999</v>
      </c>
      <c r="BK57" s="301">
        <v>230.3015</v>
      </c>
      <c r="BL57" s="301">
        <v>231.20140000000001</v>
      </c>
      <c r="BM57" s="301">
        <v>224.16079999999999</v>
      </c>
      <c r="BN57" s="301">
        <v>219.04069999999999</v>
      </c>
      <c r="BO57" s="301">
        <v>217.69800000000001</v>
      </c>
      <c r="BP57" s="301">
        <v>221.23820000000001</v>
      </c>
      <c r="BQ57" s="301">
        <v>221.23650000000001</v>
      </c>
      <c r="BR57" s="301">
        <v>214.5684</v>
      </c>
      <c r="BS57" s="301">
        <v>212.48500000000001</v>
      </c>
      <c r="BT57" s="301">
        <v>208.01089999999999</v>
      </c>
      <c r="BU57" s="301">
        <v>214.24250000000001</v>
      </c>
      <c r="BV57" s="301">
        <v>222.45859999999999</v>
      </c>
    </row>
    <row r="58" spans="1:74" ht="11.15" customHeight="1" x14ac:dyDescent="0.25">
      <c r="A58" s="61" t="s">
        <v>513</v>
      </c>
      <c r="B58" s="172" t="s">
        <v>385</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42.558</v>
      </c>
      <c r="AN58" s="68">
        <v>39.835999999999999</v>
      </c>
      <c r="AO58" s="68">
        <v>38.953651999999998</v>
      </c>
      <c r="AP58" s="68">
        <v>40.509784000000003</v>
      </c>
      <c r="AQ58" s="68">
        <v>43.355421</v>
      </c>
      <c r="AR58" s="68">
        <v>44.708741000000003</v>
      </c>
      <c r="AS58" s="68">
        <v>43.804578999999997</v>
      </c>
      <c r="AT58" s="68">
        <v>42.528813</v>
      </c>
      <c r="AU58" s="68">
        <v>41.968598999999998</v>
      </c>
      <c r="AV58" s="68">
        <v>40.336942000000001</v>
      </c>
      <c r="AW58" s="68">
        <v>36.726464999999997</v>
      </c>
      <c r="AX58" s="68">
        <v>35.797570999999998</v>
      </c>
      <c r="AY58" s="68">
        <v>38.582630000000002</v>
      </c>
      <c r="AZ58" s="68">
        <v>39.857602999999997</v>
      </c>
      <c r="BA58" s="68">
        <v>35.384</v>
      </c>
      <c r="BB58" s="68">
        <v>36.248550667000004</v>
      </c>
      <c r="BC58" s="301">
        <v>37.24803</v>
      </c>
      <c r="BD58" s="301">
        <v>36.984479999999998</v>
      </c>
      <c r="BE58" s="301">
        <v>38.578119999999998</v>
      </c>
      <c r="BF58" s="301">
        <v>38.49633</v>
      </c>
      <c r="BG58" s="301">
        <v>40.160800000000002</v>
      </c>
      <c r="BH58" s="301">
        <v>39.535690000000002</v>
      </c>
      <c r="BI58" s="301">
        <v>37.57403</v>
      </c>
      <c r="BJ58" s="301">
        <v>37.542650000000002</v>
      </c>
      <c r="BK58" s="301">
        <v>38.154769999999999</v>
      </c>
      <c r="BL58" s="301">
        <v>37.7667</v>
      </c>
      <c r="BM58" s="301">
        <v>37.398580000000003</v>
      </c>
      <c r="BN58" s="301">
        <v>38.196559999999998</v>
      </c>
      <c r="BO58" s="301">
        <v>38.942039999999999</v>
      </c>
      <c r="BP58" s="301">
        <v>38.455889999999997</v>
      </c>
      <c r="BQ58" s="301">
        <v>39.854179999999999</v>
      </c>
      <c r="BR58" s="301">
        <v>39.622700000000002</v>
      </c>
      <c r="BS58" s="301">
        <v>41.131999999999998</v>
      </c>
      <c r="BT58" s="301">
        <v>40.297449999999998</v>
      </c>
      <c r="BU58" s="301">
        <v>38.220179999999999</v>
      </c>
      <c r="BV58" s="301">
        <v>38.102609999999999</v>
      </c>
    </row>
    <row r="59" spans="1:74" ht="11.15" customHeight="1" x14ac:dyDescent="0.25">
      <c r="A59" s="61" t="s">
        <v>469</v>
      </c>
      <c r="B59" s="172" t="s">
        <v>397</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162.81</v>
      </c>
      <c r="AN59" s="68">
        <v>143.404</v>
      </c>
      <c r="AO59" s="68">
        <v>145.47745</v>
      </c>
      <c r="AP59" s="68">
        <v>136.014295</v>
      </c>
      <c r="AQ59" s="68">
        <v>139.960543</v>
      </c>
      <c r="AR59" s="68">
        <v>140.059552</v>
      </c>
      <c r="AS59" s="68">
        <v>142.04915399999999</v>
      </c>
      <c r="AT59" s="68">
        <v>137.850438</v>
      </c>
      <c r="AU59" s="68">
        <v>131.65639300000001</v>
      </c>
      <c r="AV59" s="68">
        <v>132.55944199999999</v>
      </c>
      <c r="AW59" s="68">
        <v>131.60939200000001</v>
      </c>
      <c r="AX59" s="68">
        <v>129.92805899999999</v>
      </c>
      <c r="AY59" s="68">
        <v>124.98899900000001</v>
      </c>
      <c r="AZ59" s="68">
        <v>120.84792299999999</v>
      </c>
      <c r="BA59" s="68">
        <v>114.301</v>
      </c>
      <c r="BB59" s="68">
        <v>104.94635687</v>
      </c>
      <c r="BC59" s="301">
        <v>108.2702</v>
      </c>
      <c r="BD59" s="301">
        <v>109.9693</v>
      </c>
      <c r="BE59" s="301">
        <v>118.446</v>
      </c>
      <c r="BF59" s="301">
        <v>122.2713</v>
      </c>
      <c r="BG59" s="301">
        <v>122.2145</v>
      </c>
      <c r="BH59" s="301">
        <v>114.51949999999999</v>
      </c>
      <c r="BI59" s="301">
        <v>118.38</v>
      </c>
      <c r="BJ59" s="301">
        <v>124.4825</v>
      </c>
      <c r="BK59" s="301">
        <v>123.0552</v>
      </c>
      <c r="BL59" s="301">
        <v>119.27979999999999</v>
      </c>
      <c r="BM59" s="301">
        <v>113.23650000000001</v>
      </c>
      <c r="BN59" s="301">
        <v>112.3069</v>
      </c>
      <c r="BO59" s="301">
        <v>115.5535</v>
      </c>
      <c r="BP59" s="301">
        <v>118.2072</v>
      </c>
      <c r="BQ59" s="301">
        <v>123.58499999999999</v>
      </c>
      <c r="BR59" s="301">
        <v>126.3749</v>
      </c>
      <c r="BS59" s="301">
        <v>125.0954</v>
      </c>
      <c r="BT59" s="301">
        <v>118.24639999999999</v>
      </c>
      <c r="BU59" s="301">
        <v>121.2427</v>
      </c>
      <c r="BV59" s="301">
        <v>127.0692</v>
      </c>
    </row>
    <row r="60" spans="1:74" ht="11.15" customHeight="1" x14ac:dyDescent="0.25">
      <c r="A60" s="61" t="s">
        <v>514</v>
      </c>
      <c r="B60" s="172" t="s">
        <v>398</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32.033000000000001</v>
      </c>
      <c r="AN60" s="68">
        <v>31.15</v>
      </c>
      <c r="AO60" s="68">
        <v>30.908000000000001</v>
      </c>
      <c r="AP60" s="68">
        <v>31.274999999999999</v>
      </c>
      <c r="AQ60" s="68">
        <v>31.683</v>
      </c>
      <c r="AR60" s="68">
        <v>31.149000000000001</v>
      </c>
      <c r="AS60" s="68">
        <v>29.109000000000002</v>
      </c>
      <c r="AT60" s="68">
        <v>29.43</v>
      </c>
      <c r="AU60" s="68">
        <v>28.024999999999999</v>
      </c>
      <c r="AV60" s="68">
        <v>28.378</v>
      </c>
      <c r="AW60" s="68">
        <v>27.622</v>
      </c>
      <c r="AX60" s="68">
        <v>25.388999999999999</v>
      </c>
      <c r="AY60" s="68">
        <v>26.748999999999999</v>
      </c>
      <c r="AZ60" s="68">
        <v>27.541</v>
      </c>
      <c r="BA60" s="68">
        <v>28.803000000000001</v>
      </c>
      <c r="BB60" s="68">
        <v>28.223130667</v>
      </c>
      <c r="BC60" s="301">
        <v>30.049499999999998</v>
      </c>
      <c r="BD60" s="301">
        <v>30.429189999999998</v>
      </c>
      <c r="BE60" s="301">
        <v>29.617280000000001</v>
      </c>
      <c r="BF60" s="301">
        <v>28.786960000000001</v>
      </c>
      <c r="BG60" s="301">
        <v>29.372039999999998</v>
      </c>
      <c r="BH60" s="301">
        <v>30.18497</v>
      </c>
      <c r="BI60" s="301">
        <v>31.947099999999999</v>
      </c>
      <c r="BJ60" s="301">
        <v>30.906960000000002</v>
      </c>
      <c r="BK60" s="301">
        <v>30.828679999999999</v>
      </c>
      <c r="BL60" s="301">
        <v>30.417570000000001</v>
      </c>
      <c r="BM60" s="301">
        <v>30.477239999999998</v>
      </c>
      <c r="BN60" s="301">
        <v>29.777629999999998</v>
      </c>
      <c r="BO60" s="301">
        <v>31.158110000000001</v>
      </c>
      <c r="BP60" s="301">
        <v>31.262650000000001</v>
      </c>
      <c r="BQ60" s="301">
        <v>30.317969999999999</v>
      </c>
      <c r="BR60" s="301">
        <v>29.383620000000001</v>
      </c>
      <c r="BS60" s="301">
        <v>29.908919999999998</v>
      </c>
      <c r="BT60" s="301">
        <v>30.660620000000002</v>
      </c>
      <c r="BU60" s="301">
        <v>32.383409999999998</v>
      </c>
      <c r="BV60" s="301">
        <v>31.360019999999999</v>
      </c>
    </row>
    <row r="61" spans="1:74" ht="11.15" customHeight="1" x14ac:dyDescent="0.25">
      <c r="A61" s="61" t="s">
        <v>747</v>
      </c>
      <c r="B61" s="571" t="s">
        <v>964</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52.432000000000002</v>
      </c>
      <c r="AN61" s="68">
        <v>54.798000000000002</v>
      </c>
      <c r="AO61" s="68">
        <v>55.843000000000004</v>
      </c>
      <c r="AP61" s="68">
        <v>55.73</v>
      </c>
      <c r="AQ61" s="68">
        <v>57.173999999999999</v>
      </c>
      <c r="AR61" s="68">
        <v>54.073999999999998</v>
      </c>
      <c r="AS61" s="68">
        <v>51.716000000000001</v>
      </c>
      <c r="AT61" s="68">
        <v>51.837000000000003</v>
      </c>
      <c r="AU61" s="68">
        <v>50.484999999999999</v>
      </c>
      <c r="AV61" s="68">
        <v>46.35</v>
      </c>
      <c r="AW61" s="68">
        <v>48.215000000000003</v>
      </c>
      <c r="AX61" s="68">
        <v>51.8</v>
      </c>
      <c r="AY61" s="68">
        <v>56.558999999999997</v>
      </c>
      <c r="AZ61" s="68">
        <v>58.026000000000003</v>
      </c>
      <c r="BA61" s="68">
        <v>61.991750000000003</v>
      </c>
      <c r="BB61" s="68">
        <v>62.909170000000003</v>
      </c>
      <c r="BC61" s="301">
        <v>62.817729999999997</v>
      </c>
      <c r="BD61" s="301">
        <v>59.746760000000002</v>
      </c>
      <c r="BE61" s="301">
        <v>57.282919999999997</v>
      </c>
      <c r="BF61" s="301">
        <v>52.580129999999997</v>
      </c>
      <c r="BG61" s="301">
        <v>50.421579999999999</v>
      </c>
      <c r="BH61" s="301">
        <v>47.887700000000002</v>
      </c>
      <c r="BI61" s="301">
        <v>48.616019999999999</v>
      </c>
      <c r="BJ61" s="301">
        <v>51.823729999999998</v>
      </c>
      <c r="BK61" s="301">
        <v>56.319699999999997</v>
      </c>
      <c r="BL61" s="301">
        <v>59.020090000000003</v>
      </c>
      <c r="BM61" s="301">
        <v>60.950270000000003</v>
      </c>
      <c r="BN61" s="301">
        <v>61.919249999999998</v>
      </c>
      <c r="BO61" s="301">
        <v>61.860329999999998</v>
      </c>
      <c r="BP61" s="301">
        <v>58.832000000000001</v>
      </c>
      <c r="BQ61" s="301">
        <v>56.395240000000001</v>
      </c>
      <c r="BR61" s="301">
        <v>51.711759999999998</v>
      </c>
      <c r="BS61" s="301">
        <v>49.55341</v>
      </c>
      <c r="BT61" s="301">
        <v>47.001910000000002</v>
      </c>
      <c r="BU61" s="301">
        <v>47.71114</v>
      </c>
      <c r="BV61" s="301">
        <v>50.893740000000001</v>
      </c>
    </row>
    <row r="62" spans="1:74" ht="11.15" customHeight="1" x14ac:dyDescent="0.25">
      <c r="A62" s="61" t="s">
        <v>515</v>
      </c>
      <c r="B62" s="172" t="s">
        <v>109</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1299.8931849999999</v>
      </c>
      <c r="AB62" s="680">
        <v>1282.712679</v>
      </c>
      <c r="AC62" s="680">
        <v>1326.7220090000001</v>
      </c>
      <c r="AD62" s="680">
        <v>1403.5993410000001</v>
      </c>
      <c r="AE62" s="680">
        <v>1432.23847</v>
      </c>
      <c r="AF62" s="680">
        <v>1457.703137</v>
      </c>
      <c r="AG62" s="680">
        <v>1453.987995</v>
      </c>
      <c r="AH62" s="680">
        <v>1437.578019</v>
      </c>
      <c r="AI62" s="680">
        <v>1423.1812500000001</v>
      </c>
      <c r="AJ62" s="680">
        <v>1386.329254</v>
      </c>
      <c r="AK62" s="680">
        <v>1388.7240099999999</v>
      </c>
      <c r="AL62" s="680">
        <v>1343.3477109999999</v>
      </c>
      <c r="AM62" s="680">
        <v>1330.0630000000001</v>
      </c>
      <c r="AN62" s="680">
        <v>1294.751</v>
      </c>
      <c r="AO62" s="680">
        <v>1301.7277979999999</v>
      </c>
      <c r="AP62" s="680">
        <v>1289.352713</v>
      </c>
      <c r="AQ62" s="680">
        <v>1293.6912259999999</v>
      </c>
      <c r="AR62" s="680">
        <v>1271.4984979999999</v>
      </c>
      <c r="AS62" s="680">
        <v>1268.886972</v>
      </c>
      <c r="AT62" s="680">
        <v>1241.255506</v>
      </c>
      <c r="AU62" s="680">
        <v>1240.7070960000001</v>
      </c>
      <c r="AV62" s="680">
        <v>1247.3601389999999</v>
      </c>
      <c r="AW62" s="680">
        <v>1228.6858119999999</v>
      </c>
      <c r="AX62" s="680">
        <v>1193.8285679999999</v>
      </c>
      <c r="AY62" s="680">
        <v>1189.9870060000001</v>
      </c>
      <c r="AZ62" s="680">
        <v>1165.4500370000001</v>
      </c>
      <c r="BA62" s="680">
        <v>1148.9108599000001</v>
      </c>
      <c r="BB62" s="680">
        <v>1145.2942777999999</v>
      </c>
      <c r="BC62" s="681">
        <v>1176.9349999999999</v>
      </c>
      <c r="BD62" s="681">
        <v>1193.6859999999999</v>
      </c>
      <c r="BE62" s="681">
        <v>1213.3910000000001</v>
      </c>
      <c r="BF62" s="681">
        <v>1212.663</v>
      </c>
      <c r="BG62" s="681">
        <v>1216.3810000000001</v>
      </c>
      <c r="BH62" s="681">
        <v>1216.5340000000001</v>
      </c>
      <c r="BI62" s="681">
        <v>1216.5730000000001</v>
      </c>
      <c r="BJ62" s="681">
        <v>1190.2429999999999</v>
      </c>
      <c r="BK62" s="681">
        <v>1199.8789999999999</v>
      </c>
      <c r="BL62" s="681">
        <v>1208.9459999999999</v>
      </c>
      <c r="BM62" s="681">
        <v>1203.67</v>
      </c>
      <c r="BN62" s="681">
        <v>1217.325</v>
      </c>
      <c r="BO62" s="681">
        <v>1233.7080000000001</v>
      </c>
      <c r="BP62" s="681">
        <v>1241.4359999999999</v>
      </c>
      <c r="BQ62" s="681">
        <v>1250.9860000000001</v>
      </c>
      <c r="BR62" s="681">
        <v>1248.4259999999999</v>
      </c>
      <c r="BS62" s="681">
        <v>1250.1869999999999</v>
      </c>
      <c r="BT62" s="681">
        <v>1248.9849999999999</v>
      </c>
      <c r="BU62" s="681">
        <v>1243.904</v>
      </c>
      <c r="BV62" s="681">
        <v>1220.9390000000001</v>
      </c>
    </row>
    <row r="63" spans="1:74" ht="11.15" customHeight="1" x14ac:dyDescent="0.25">
      <c r="A63" s="61" t="s">
        <v>516</v>
      </c>
      <c r="B63" s="175" t="s">
        <v>402</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578.87199999999996</v>
      </c>
      <c r="BA63" s="688">
        <v>564.58000000000004</v>
      </c>
      <c r="BB63" s="688">
        <v>548.85166666999999</v>
      </c>
      <c r="BC63" s="689">
        <v>517.95669999999996</v>
      </c>
      <c r="BD63" s="689">
        <v>484.9067</v>
      </c>
      <c r="BE63" s="689">
        <v>454.9067</v>
      </c>
      <c r="BF63" s="689">
        <v>424.9067</v>
      </c>
      <c r="BG63" s="689">
        <v>394.9067</v>
      </c>
      <c r="BH63" s="689">
        <v>362.30669999999998</v>
      </c>
      <c r="BI63" s="689">
        <v>359.70670000000001</v>
      </c>
      <c r="BJ63" s="689">
        <v>357.10669999999999</v>
      </c>
      <c r="BK63" s="689">
        <v>355.60669999999999</v>
      </c>
      <c r="BL63" s="689">
        <v>354.10669999999999</v>
      </c>
      <c r="BM63" s="689">
        <v>353.30669999999998</v>
      </c>
      <c r="BN63" s="689">
        <v>350.70670000000001</v>
      </c>
      <c r="BO63" s="689">
        <v>348.10669999999999</v>
      </c>
      <c r="BP63" s="689">
        <v>345.50670000000002</v>
      </c>
      <c r="BQ63" s="689">
        <v>342.9067</v>
      </c>
      <c r="BR63" s="689">
        <v>342.9067</v>
      </c>
      <c r="BS63" s="689">
        <v>342.9067</v>
      </c>
      <c r="BT63" s="689">
        <v>339.4067</v>
      </c>
      <c r="BU63" s="689">
        <v>335.9067</v>
      </c>
      <c r="BV63" s="689">
        <v>332.4067</v>
      </c>
    </row>
    <row r="64" spans="1:74" s="400" customFormat="1" ht="12" customHeight="1" x14ac:dyDescent="0.25">
      <c r="A64" s="399"/>
      <c r="B64" s="785" t="s">
        <v>809</v>
      </c>
      <c r="C64" s="741"/>
      <c r="D64" s="741"/>
      <c r="E64" s="741"/>
      <c r="F64" s="741"/>
      <c r="G64" s="741"/>
      <c r="H64" s="741"/>
      <c r="I64" s="741"/>
      <c r="J64" s="741"/>
      <c r="K64" s="741"/>
      <c r="L64" s="741"/>
      <c r="M64" s="741"/>
      <c r="N64" s="741"/>
      <c r="O64" s="741"/>
      <c r="P64" s="741"/>
      <c r="Q64" s="735"/>
      <c r="AY64" s="481"/>
      <c r="AZ64" s="481"/>
      <c r="BA64" s="481"/>
      <c r="BB64" s="481"/>
      <c r="BC64" s="481"/>
      <c r="BD64" s="481"/>
      <c r="BE64" s="481"/>
      <c r="BF64" s="481"/>
      <c r="BG64" s="481"/>
      <c r="BH64" s="481"/>
      <c r="BI64" s="481"/>
      <c r="BJ64" s="481"/>
    </row>
    <row r="65" spans="1:74" s="400" customFormat="1" ht="12" customHeight="1" x14ac:dyDescent="0.25">
      <c r="A65" s="399"/>
      <c r="B65" s="786" t="s">
        <v>837</v>
      </c>
      <c r="C65" s="741"/>
      <c r="D65" s="741"/>
      <c r="E65" s="741"/>
      <c r="F65" s="741"/>
      <c r="G65" s="741"/>
      <c r="H65" s="741"/>
      <c r="I65" s="741"/>
      <c r="J65" s="741"/>
      <c r="K65" s="741"/>
      <c r="L65" s="741"/>
      <c r="M65" s="741"/>
      <c r="N65" s="741"/>
      <c r="O65" s="741"/>
      <c r="P65" s="741"/>
      <c r="Q65" s="735"/>
      <c r="AY65" s="481"/>
      <c r="AZ65" s="481"/>
      <c r="BA65" s="481"/>
      <c r="BB65" s="481"/>
      <c r="BC65" s="481"/>
      <c r="BD65" s="481"/>
      <c r="BE65" s="481"/>
      <c r="BF65" s="481"/>
      <c r="BG65" s="481"/>
      <c r="BH65" s="481"/>
      <c r="BI65" s="481"/>
      <c r="BJ65" s="481"/>
    </row>
    <row r="66" spans="1:74" s="400" customFormat="1" ht="12" customHeight="1" x14ac:dyDescent="0.25">
      <c r="A66" s="399"/>
      <c r="B66" s="786" t="s">
        <v>838</v>
      </c>
      <c r="C66" s="741"/>
      <c r="D66" s="741"/>
      <c r="E66" s="741"/>
      <c r="F66" s="741"/>
      <c r="G66" s="741"/>
      <c r="H66" s="741"/>
      <c r="I66" s="741"/>
      <c r="J66" s="741"/>
      <c r="K66" s="741"/>
      <c r="L66" s="741"/>
      <c r="M66" s="741"/>
      <c r="N66" s="741"/>
      <c r="O66" s="741"/>
      <c r="P66" s="741"/>
      <c r="Q66" s="735"/>
      <c r="AY66" s="481"/>
      <c r="AZ66" s="481"/>
      <c r="BA66" s="481"/>
      <c r="BB66" s="481"/>
      <c r="BC66" s="481"/>
      <c r="BD66" s="481"/>
      <c r="BE66" s="481"/>
      <c r="BF66" s="481"/>
      <c r="BG66" s="481"/>
      <c r="BH66" s="481"/>
      <c r="BI66" s="481"/>
      <c r="BJ66" s="481"/>
    </row>
    <row r="67" spans="1:74" s="400" customFormat="1" ht="12" customHeight="1" x14ac:dyDescent="0.25">
      <c r="A67" s="399"/>
      <c r="B67" s="786" t="s">
        <v>839</v>
      </c>
      <c r="C67" s="741"/>
      <c r="D67" s="741"/>
      <c r="E67" s="741"/>
      <c r="F67" s="741"/>
      <c r="G67" s="741"/>
      <c r="H67" s="741"/>
      <c r="I67" s="741"/>
      <c r="J67" s="741"/>
      <c r="K67" s="741"/>
      <c r="L67" s="741"/>
      <c r="M67" s="741"/>
      <c r="N67" s="741"/>
      <c r="O67" s="741"/>
      <c r="P67" s="741"/>
      <c r="Q67" s="735"/>
      <c r="AY67" s="481"/>
      <c r="AZ67" s="481"/>
      <c r="BA67" s="481"/>
      <c r="BB67" s="481"/>
      <c r="BC67" s="481"/>
      <c r="BD67" s="481"/>
      <c r="BE67" s="481"/>
      <c r="BF67" s="481"/>
      <c r="BG67" s="481"/>
      <c r="BH67" s="481"/>
      <c r="BI67" s="481"/>
      <c r="BJ67" s="481"/>
    </row>
    <row r="68" spans="1:74" s="400" customFormat="1" ht="20.5" customHeight="1" x14ac:dyDescent="0.25">
      <c r="A68" s="399"/>
      <c r="B68" s="785" t="s">
        <v>1378</v>
      </c>
      <c r="C68" s="735"/>
      <c r="D68" s="735"/>
      <c r="E68" s="735"/>
      <c r="F68" s="735"/>
      <c r="G68" s="735"/>
      <c r="H68" s="735"/>
      <c r="I68" s="735"/>
      <c r="J68" s="735"/>
      <c r="K68" s="735"/>
      <c r="L68" s="735"/>
      <c r="M68" s="735"/>
      <c r="N68" s="735"/>
      <c r="O68" s="735"/>
      <c r="P68" s="735"/>
      <c r="Q68" s="735"/>
      <c r="AY68" s="481"/>
      <c r="AZ68" s="481"/>
      <c r="BA68" s="481"/>
      <c r="BB68" s="481"/>
      <c r="BC68" s="481"/>
      <c r="BD68" s="481"/>
      <c r="BE68" s="481"/>
      <c r="BF68" s="481"/>
      <c r="BG68" s="481"/>
      <c r="BH68" s="481"/>
      <c r="BI68" s="481"/>
      <c r="BJ68" s="481"/>
    </row>
    <row r="69" spans="1:74" s="400" customFormat="1" ht="12" customHeight="1" x14ac:dyDescent="0.25">
      <c r="A69" s="399"/>
      <c r="B69" s="785" t="s">
        <v>874</v>
      </c>
      <c r="C69" s="741"/>
      <c r="D69" s="741"/>
      <c r="E69" s="741"/>
      <c r="F69" s="741"/>
      <c r="G69" s="741"/>
      <c r="H69" s="741"/>
      <c r="I69" s="741"/>
      <c r="J69" s="741"/>
      <c r="K69" s="741"/>
      <c r="L69" s="741"/>
      <c r="M69" s="741"/>
      <c r="N69" s="741"/>
      <c r="O69" s="741"/>
      <c r="P69" s="741"/>
      <c r="Q69" s="735"/>
      <c r="AY69" s="481"/>
      <c r="AZ69" s="481"/>
      <c r="BA69" s="481"/>
      <c r="BB69" s="481"/>
      <c r="BC69" s="481"/>
      <c r="BD69" s="481"/>
      <c r="BE69" s="481"/>
      <c r="BF69" s="481"/>
      <c r="BG69" s="481"/>
      <c r="BH69" s="481"/>
      <c r="BI69" s="481"/>
      <c r="BJ69" s="481"/>
    </row>
    <row r="70" spans="1:74" s="400" customFormat="1" ht="19.75" customHeight="1" x14ac:dyDescent="0.25">
      <c r="A70" s="399"/>
      <c r="B70" s="785" t="s">
        <v>1391</v>
      </c>
      <c r="C70" s="741"/>
      <c r="D70" s="741"/>
      <c r="E70" s="741"/>
      <c r="F70" s="741"/>
      <c r="G70" s="741"/>
      <c r="H70" s="741"/>
      <c r="I70" s="741"/>
      <c r="J70" s="741"/>
      <c r="K70" s="741"/>
      <c r="L70" s="741"/>
      <c r="M70" s="741"/>
      <c r="N70" s="741"/>
      <c r="O70" s="741"/>
      <c r="P70" s="741"/>
      <c r="Q70" s="735"/>
      <c r="AY70" s="481"/>
      <c r="AZ70" s="481"/>
      <c r="BA70" s="481"/>
      <c r="BB70" s="481"/>
      <c r="BC70" s="481"/>
      <c r="BD70" s="481"/>
      <c r="BE70" s="481"/>
      <c r="BF70" s="481"/>
      <c r="BG70" s="481"/>
      <c r="BH70" s="481"/>
      <c r="BI70" s="481"/>
      <c r="BJ70" s="481"/>
    </row>
    <row r="71" spans="1:74" s="400" customFormat="1" ht="12" customHeight="1" x14ac:dyDescent="0.25">
      <c r="A71" s="399"/>
      <c r="B71" s="755" t="s">
        <v>808</v>
      </c>
      <c r="C71" s="756"/>
      <c r="D71" s="756"/>
      <c r="E71" s="756"/>
      <c r="F71" s="756"/>
      <c r="G71" s="756"/>
      <c r="H71" s="756"/>
      <c r="I71" s="756"/>
      <c r="J71" s="756"/>
      <c r="K71" s="756"/>
      <c r="L71" s="756"/>
      <c r="M71" s="756"/>
      <c r="N71" s="756"/>
      <c r="O71" s="756"/>
      <c r="P71" s="756"/>
      <c r="Q71" s="756"/>
      <c r="AY71" s="481"/>
      <c r="AZ71" s="481"/>
      <c r="BA71" s="481"/>
      <c r="BB71" s="481"/>
      <c r="BC71" s="481"/>
      <c r="BD71" s="481"/>
      <c r="BE71" s="481"/>
      <c r="BF71" s="481"/>
      <c r="BG71" s="481"/>
      <c r="BH71" s="481"/>
      <c r="BI71" s="481"/>
      <c r="BJ71" s="481"/>
    </row>
    <row r="72" spans="1:74" s="400" customFormat="1" ht="12" customHeight="1" x14ac:dyDescent="0.25">
      <c r="A72" s="399"/>
      <c r="B72" s="789" t="s">
        <v>840</v>
      </c>
      <c r="C72" s="741"/>
      <c r="D72" s="741"/>
      <c r="E72" s="741"/>
      <c r="F72" s="741"/>
      <c r="G72" s="741"/>
      <c r="H72" s="741"/>
      <c r="I72" s="741"/>
      <c r="J72" s="741"/>
      <c r="K72" s="741"/>
      <c r="L72" s="741"/>
      <c r="M72" s="741"/>
      <c r="N72" s="741"/>
      <c r="O72" s="741"/>
      <c r="P72" s="741"/>
      <c r="Q72" s="735"/>
      <c r="AY72" s="481"/>
      <c r="AZ72" s="481"/>
      <c r="BA72" s="481"/>
      <c r="BB72" s="481"/>
      <c r="BC72" s="481"/>
      <c r="BD72" s="481"/>
      <c r="BE72" s="481"/>
      <c r="BF72" s="481"/>
      <c r="BG72" s="481"/>
      <c r="BH72" s="481"/>
      <c r="BI72" s="481"/>
      <c r="BJ72" s="481"/>
    </row>
    <row r="73" spans="1:74" s="400" customFormat="1" ht="12" customHeight="1" x14ac:dyDescent="0.25">
      <c r="A73" s="399"/>
      <c r="B73" s="790" t="s">
        <v>841</v>
      </c>
      <c r="C73" s="735"/>
      <c r="D73" s="735"/>
      <c r="E73" s="735"/>
      <c r="F73" s="735"/>
      <c r="G73" s="735"/>
      <c r="H73" s="735"/>
      <c r="I73" s="735"/>
      <c r="J73" s="735"/>
      <c r="K73" s="735"/>
      <c r="L73" s="735"/>
      <c r="M73" s="735"/>
      <c r="N73" s="735"/>
      <c r="O73" s="735"/>
      <c r="P73" s="735"/>
      <c r="Q73" s="735"/>
      <c r="AY73" s="481"/>
      <c r="AZ73" s="481"/>
      <c r="BA73" s="481"/>
      <c r="BB73" s="481"/>
      <c r="BC73" s="481"/>
      <c r="BD73" s="481"/>
      <c r="BE73" s="481"/>
      <c r="BF73" s="481"/>
      <c r="BG73" s="481"/>
      <c r="BH73" s="481"/>
      <c r="BI73" s="481"/>
      <c r="BJ73" s="481"/>
    </row>
    <row r="74" spans="1:74" s="400" customFormat="1" ht="12" customHeight="1" x14ac:dyDescent="0.25">
      <c r="A74" s="399"/>
      <c r="B74" s="749" t="str">
        <f>"Notes: "&amp;"EIA completed modeling and analysis for this report on " &amp;Dates!D2&amp;"."</f>
        <v>Notes: EIA completed modeling and analysis for this report on Thursday May 5, 2022.</v>
      </c>
      <c r="C74" s="748"/>
      <c r="D74" s="748"/>
      <c r="E74" s="748"/>
      <c r="F74" s="748"/>
      <c r="G74" s="748"/>
      <c r="H74" s="748"/>
      <c r="I74" s="748"/>
      <c r="J74" s="748"/>
      <c r="K74" s="748"/>
      <c r="L74" s="748"/>
      <c r="M74" s="748"/>
      <c r="N74" s="748"/>
      <c r="O74" s="748"/>
      <c r="P74" s="748"/>
      <c r="Q74" s="748"/>
      <c r="AY74" s="481"/>
      <c r="AZ74" s="481"/>
      <c r="BA74" s="481"/>
      <c r="BB74" s="481"/>
      <c r="BC74" s="481"/>
      <c r="BD74" s="481"/>
      <c r="BE74" s="481"/>
      <c r="BF74" s="481"/>
      <c r="BG74" s="481"/>
      <c r="BH74" s="481"/>
      <c r="BI74" s="481"/>
      <c r="BJ74" s="481"/>
    </row>
    <row r="75" spans="1:74" s="400" customFormat="1" ht="12" customHeight="1" x14ac:dyDescent="0.25">
      <c r="A75" s="399"/>
      <c r="B75" s="749" t="s">
        <v>351</v>
      </c>
      <c r="C75" s="748"/>
      <c r="D75" s="748"/>
      <c r="E75" s="748"/>
      <c r="F75" s="748"/>
      <c r="G75" s="748"/>
      <c r="H75" s="748"/>
      <c r="I75" s="748"/>
      <c r="J75" s="748"/>
      <c r="K75" s="748"/>
      <c r="L75" s="748"/>
      <c r="M75" s="748"/>
      <c r="N75" s="748"/>
      <c r="O75" s="748"/>
      <c r="P75" s="748"/>
      <c r="Q75" s="748"/>
      <c r="AY75" s="481"/>
      <c r="AZ75" s="481"/>
      <c r="BA75" s="481"/>
      <c r="BB75" s="481"/>
      <c r="BC75" s="481"/>
      <c r="BD75" s="481"/>
      <c r="BE75" s="481"/>
      <c r="BF75" s="481"/>
      <c r="BG75" s="481"/>
      <c r="BH75" s="481"/>
      <c r="BI75" s="481"/>
      <c r="BJ75" s="481"/>
    </row>
    <row r="76" spans="1:74" s="400" customFormat="1" ht="12" customHeight="1" x14ac:dyDescent="0.25">
      <c r="A76" s="399"/>
      <c r="B76" s="742" t="s">
        <v>842</v>
      </c>
      <c r="C76" s="741"/>
      <c r="D76" s="741"/>
      <c r="E76" s="741"/>
      <c r="F76" s="741"/>
      <c r="G76" s="741"/>
      <c r="H76" s="741"/>
      <c r="I76" s="741"/>
      <c r="J76" s="741"/>
      <c r="K76" s="741"/>
      <c r="L76" s="741"/>
      <c r="M76" s="741"/>
      <c r="N76" s="741"/>
      <c r="O76" s="741"/>
      <c r="P76" s="741"/>
      <c r="Q76" s="735"/>
      <c r="AY76" s="481"/>
      <c r="AZ76" s="481"/>
      <c r="BA76" s="481"/>
      <c r="BB76" s="481"/>
      <c r="BC76" s="481"/>
      <c r="BD76" s="481"/>
      <c r="BE76" s="481"/>
      <c r="BF76" s="481"/>
      <c r="BG76" s="481"/>
      <c r="BH76" s="481"/>
      <c r="BI76" s="481"/>
      <c r="BJ76" s="481"/>
    </row>
    <row r="77" spans="1:74" s="400" customFormat="1" ht="12" customHeight="1" x14ac:dyDescent="0.25">
      <c r="A77" s="399"/>
      <c r="B77" s="743" t="s">
        <v>843</v>
      </c>
      <c r="C77" s="745"/>
      <c r="D77" s="745"/>
      <c r="E77" s="745"/>
      <c r="F77" s="745"/>
      <c r="G77" s="745"/>
      <c r="H77" s="745"/>
      <c r="I77" s="745"/>
      <c r="J77" s="745"/>
      <c r="K77" s="745"/>
      <c r="L77" s="745"/>
      <c r="M77" s="745"/>
      <c r="N77" s="745"/>
      <c r="O77" s="745"/>
      <c r="P77" s="745"/>
      <c r="Q77" s="735"/>
      <c r="AY77" s="481"/>
      <c r="AZ77" s="481"/>
      <c r="BA77" s="481"/>
      <c r="BB77" s="481"/>
      <c r="BC77" s="481"/>
      <c r="BD77" s="481"/>
      <c r="BE77" s="481"/>
      <c r="BF77" s="481"/>
      <c r="BG77" s="481"/>
      <c r="BH77" s="481"/>
      <c r="BI77" s="481"/>
      <c r="BJ77" s="481"/>
    </row>
    <row r="78" spans="1:74" s="400" customFormat="1" ht="12" customHeight="1" x14ac:dyDescent="0.25">
      <c r="A78" s="399"/>
      <c r="B78" s="744" t="s">
        <v>831</v>
      </c>
      <c r="C78" s="745"/>
      <c r="D78" s="745"/>
      <c r="E78" s="745"/>
      <c r="F78" s="745"/>
      <c r="G78" s="745"/>
      <c r="H78" s="745"/>
      <c r="I78" s="745"/>
      <c r="J78" s="745"/>
      <c r="K78" s="745"/>
      <c r="L78" s="745"/>
      <c r="M78" s="745"/>
      <c r="N78" s="745"/>
      <c r="O78" s="745"/>
      <c r="P78" s="745"/>
      <c r="Q78" s="735"/>
      <c r="AY78" s="481"/>
      <c r="AZ78" s="481"/>
      <c r="BA78" s="481"/>
      <c r="BB78" s="481"/>
      <c r="BC78" s="481"/>
      <c r="BD78" s="481"/>
      <c r="BE78" s="481"/>
      <c r="BF78" s="481"/>
      <c r="BG78" s="481"/>
      <c r="BH78" s="481"/>
      <c r="BI78" s="481"/>
      <c r="BJ78" s="481"/>
    </row>
    <row r="79" spans="1:74" s="401" customFormat="1" ht="12" customHeight="1" x14ac:dyDescent="0.25">
      <c r="A79" s="393"/>
      <c r="B79" s="764" t="s">
        <v>1362</v>
      </c>
      <c r="C79" s="735"/>
      <c r="D79" s="735"/>
      <c r="E79" s="735"/>
      <c r="F79" s="735"/>
      <c r="G79" s="735"/>
      <c r="H79" s="735"/>
      <c r="I79" s="735"/>
      <c r="J79" s="735"/>
      <c r="K79" s="735"/>
      <c r="L79" s="735"/>
      <c r="M79" s="735"/>
      <c r="N79" s="735"/>
      <c r="O79" s="735"/>
      <c r="P79" s="735"/>
      <c r="Q79" s="735"/>
      <c r="AY79" s="482"/>
      <c r="AZ79" s="482"/>
      <c r="BA79" s="482"/>
      <c r="BB79" s="482"/>
      <c r="BC79" s="482"/>
      <c r="BD79" s="482"/>
      <c r="BE79" s="482"/>
      <c r="BF79" s="482"/>
      <c r="BG79" s="482"/>
      <c r="BH79" s="482"/>
      <c r="BI79" s="482"/>
      <c r="BJ79" s="482"/>
    </row>
    <row r="80" spans="1:74" ht="10" x14ac:dyDescent="0.2">
      <c r="BD80" s="367"/>
      <c r="BE80" s="367"/>
      <c r="BF80" s="367"/>
      <c r="BK80" s="367"/>
      <c r="BL80" s="367"/>
      <c r="BM80" s="367"/>
      <c r="BN80" s="367"/>
      <c r="BO80" s="367"/>
      <c r="BP80" s="367"/>
      <c r="BQ80" s="367"/>
      <c r="BR80" s="367"/>
      <c r="BS80" s="367"/>
      <c r="BT80" s="367"/>
      <c r="BU80" s="367"/>
      <c r="BV80" s="367"/>
    </row>
    <row r="81" spans="56:74" ht="10" x14ac:dyDescent="0.2">
      <c r="BD81" s="367"/>
      <c r="BE81" s="367"/>
      <c r="BF81" s="367"/>
      <c r="BK81" s="367"/>
      <c r="BL81" s="367"/>
      <c r="BM81" s="367"/>
      <c r="BN81" s="367"/>
      <c r="BO81" s="367"/>
      <c r="BP81" s="367"/>
      <c r="BQ81" s="367"/>
      <c r="BR81" s="367"/>
      <c r="BS81" s="367"/>
      <c r="BT81" s="367"/>
      <c r="BU81" s="367"/>
      <c r="BV81" s="367"/>
    </row>
    <row r="82" spans="56:74" ht="10" x14ac:dyDescent="0.2">
      <c r="BD82" s="367"/>
      <c r="BE82" s="367"/>
      <c r="BF82" s="367"/>
      <c r="BK82" s="367"/>
      <c r="BL82" s="367"/>
      <c r="BM82" s="367"/>
      <c r="BN82" s="367"/>
      <c r="BO82" s="367"/>
      <c r="BP82" s="367"/>
      <c r="BQ82" s="367"/>
      <c r="BR82" s="367"/>
      <c r="BS82" s="367"/>
      <c r="BT82" s="367"/>
      <c r="BU82" s="367"/>
      <c r="BV82" s="367"/>
    </row>
    <row r="83" spans="56:74" ht="10" x14ac:dyDescent="0.2">
      <c r="BD83" s="367"/>
      <c r="BE83" s="367"/>
      <c r="BF83" s="367"/>
      <c r="BK83" s="367"/>
      <c r="BL83" s="367"/>
      <c r="BM83" s="367"/>
      <c r="BN83" s="367"/>
      <c r="BO83" s="367"/>
      <c r="BP83" s="367"/>
      <c r="BQ83" s="367"/>
      <c r="BR83" s="367"/>
      <c r="BS83" s="367"/>
      <c r="BT83" s="367"/>
      <c r="BU83" s="367"/>
      <c r="BV83" s="367"/>
    </row>
    <row r="84" spans="56:74" ht="10" x14ac:dyDescent="0.2">
      <c r="BD84" s="367"/>
      <c r="BE84" s="367"/>
      <c r="BF84" s="367"/>
      <c r="BK84" s="367"/>
      <c r="BL84" s="367"/>
      <c r="BM84" s="367"/>
      <c r="BN84" s="367"/>
      <c r="BO84" s="367"/>
      <c r="BP84" s="367"/>
      <c r="BQ84" s="367"/>
      <c r="BR84" s="367"/>
      <c r="BS84" s="367"/>
      <c r="BT84" s="367"/>
      <c r="BU84" s="367"/>
      <c r="BV84" s="367"/>
    </row>
    <row r="85" spans="56:74" ht="10" x14ac:dyDescent="0.2">
      <c r="BD85" s="367"/>
      <c r="BE85" s="367"/>
      <c r="BF85" s="367"/>
      <c r="BK85" s="367"/>
      <c r="BL85" s="367"/>
      <c r="BM85" s="367"/>
      <c r="BN85" s="367"/>
      <c r="BO85" s="367"/>
      <c r="BP85" s="367"/>
      <c r="BQ85" s="367"/>
      <c r="BR85" s="367"/>
      <c r="BS85" s="367"/>
      <c r="BT85" s="367"/>
      <c r="BU85" s="367"/>
      <c r="BV85" s="367"/>
    </row>
    <row r="86" spans="56:74" ht="10" x14ac:dyDescent="0.2">
      <c r="BD86" s="367"/>
      <c r="BE86" s="367"/>
      <c r="BF86" s="367"/>
      <c r="BK86" s="367"/>
      <c r="BL86" s="367"/>
      <c r="BM86" s="367"/>
      <c r="BN86" s="367"/>
      <c r="BO86" s="367"/>
      <c r="BP86" s="367"/>
      <c r="BQ86" s="367"/>
      <c r="BR86" s="367"/>
      <c r="BS86" s="367"/>
      <c r="BT86" s="367"/>
      <c r="BU86" s="367"/>
      <c r="BV86" s="367"/>
    </row>
    <row r="87" spans="56:74" ht="10" x14ac:dyDescent="0.2">
      <c r="BD87" s="367"/>
      <c r="BE87" s="367"/>
      <c r="BF87" s="367"/>
      <c r="BK87" s="367"/>
      <c r="BL87" s="367"/>
      <c r="BM87" s="367"/>
      <c r="BN87" s="367"/>
      <c r="BO87" s="367"/>
      <c r="BP87" s="367"/>
      <c r="BQ87" s="367"/>
      <c r="BR87" s="367"/>
      <c r="BS87" s="367"/>
      <c r="BT87" s="367"/>
      <c r="BU87" s="367"/>
      <c r="BV87" s="367"/>
    </row>
    <row r="88" spans="56:74" ht="10" x14ac:dyDescent="0.2">
      <c r="BD88" s="367"/>
      <c r="BE88" s="367"/>
      <c r="BF88" s="367"/>
      <c r="BK88" s="367"/>
      <c r="BL88" s="367"/>
      <c r="BM88" s="367"/>
      <c r="BN88" s="367"/>
      <c r="BO88" s="367"/>
      <c r="BP88" s="367"/>
      <c r="BQ88" s="367"/>
      <c r="BR88" s="367"/>
      <c r="BS88" s="367"/>
      <c r="BT88" s="367"/>
      <c r="BU88" s="367"/>
      <c r="BV88" s="367"/>
    </row>
    <row r="89" spans="56:74" ht="10" x14ac:dyDescent="0.2">
      <c r="BD89" s="367"/>
      <c r="BE89" s="367"/>
      <c r="BF89" s="367"/>
      <c r="BK89" s="367"/>
      <c r="BL89" s="367"/>
      <c r="BM89" s="367"/>
      <c r="BN89" s="367"/>
      <c r="BO89" s="367"/>
      <c r="BP89" s="367"/>
      <c r="BQ89" s="367"/>
      <c r="BR89" s="367"/>
      <c r="BS89" s="367"/>
      <c r="BT89" s="367"/>
      <c r="BU89" s="367"/>
      <c r="BV89" s="367"/>
    </row>
    <row r="90" spans="56:74" ht="10" x14ac:dyDescent="0.2">
      <c r="BD90" s="367"/>
      <c r="BE90" s="367"/>
      <c r="BF90" s="367"/>
      <c r="BK90" s="367"/>
      <c r="BL90" s="367"/>
      <c r="BM90" s="367"/>
      <c r="BN90" s="367"/>
      <c r="BO90" s="367"/>
      <c r="BP90" s="367"/>
      <c r="BQ90" s="367"/>
      <c r="BR90" s="367"/>
      <c r="BS90" s="367"/>
      <c r="BT90" s="367"/>
      <c r="BU90" s="367"/>
      <c r="BV90" s="367"/>
    </row>
    <row r="91" spans="56:74" ht="10" x14ac:dyDescent="0.2">
      <c r="BD91" s="367"/>
      <c r="BE91" s="367"/>
      <c r="BF91" s="367"/>
      <c r="BK91" s="367"/>
      <c r="BL91" s="367"/>
      <c r="BM91" s="367"/>
      <c r="BN91" s="367"/>
      <c r="BO91" s="367"/>
      <c r="BP91" s="367"/>
      <c r="BQ91" s="367"/>
      <c r="BR91" s="367"/>
      <c r="BS91" s="367"/>
      <c r="BT91" s="367"/>
      <c r="BU91" s="367"/>
      <c r="BV91" s="367"/>
    </row>
    <row r="92" spans="56:74" ht="10" x14ac:dyDescent="0.2">
      <c r="BD92" s="367"/>
      <c r="BE92" s="367"/>
      <c r="BF92" s="367"/>
      <c r="BK92" s="367"/>
      <c r="BL92" s="367"/>
      <c r="BM92" s="367"/>
      <c r="BN92" s="367"/>
      <c r="BO92" s="367"/>
      <c r="BP92" s="367"/>
      <c r="BQ92" s="367"/>
      <c r="BR92" s="367"/>
      <c r="BS92" s="367"/>
      <c r="BT92" s="367"/>
      <c r="BU92" s="367"/>
      <c r="BV92" s="367"/>
    </row>
    <row r="93" spans="56:74" ht="10" x14ac:dyDescent="0.2">
      <c r="BD93" s="367"/>
      <c r="BE93" s="367"/>
      <c r="BF93" s="367"/>
      <c r="BK93" s="367"/>
      <c r="BL93" s="367"/>
      <c r="BM93" s="367"/>
      <c r="BN93" s="367"/>
      <c r="BO93" s="367"/>
      <c r="BP93" s="367"/>
      <c r="BQ93" s="367"/>
      <c r="BR93" s="367"/>
      <c r="BS93" s="367"/>
      <c r="BT93" s="367"/>
      <c r="BU93" s="367"/>
      <c r="BV93" s="367"/>
    </row>
    <row r="94" spans="56:74" ht="10" x14ac:dyDescent="0.2">
      <c r="BD94" s="367"/>
      <c r="BE94" s="367"/>
      <c r="BF94" s="367"/>
      <c r="BK94" s="367"/>
      <c r="BL94" s="367"/>
      <c r="BM94" s="367"/>
      <c r="BN94" s="367"/>
      <c r="BO94" s="367"/>
      <c r="BP94" s="367"/>
      <c r="BQ94" s="367"/>
      <c r="BR94" s="367"/>
      <c r="BS94" s="367"/>
      <c r="BT94" s="367"/>
      <c r="BU94" s="367"/>
      <c r="BV94" s="367"/>
    </row>
    <row r="95" spans="56:74" ht="10" x14ac:dyDescent="0.2">
      <c r="BD95" s="367"/>
      <c r="BE95" s="367"/>
      <c r="BF95" s="367"/>
      <c r="BK95" s="367"/>
      <c r="BL95" s="367"/>
      <c r="BM95" s="367"/>
      <c r="BN95" s="367"/>
      <c r="BO95" s="367"/>
      <c r="BP95" s="367"/>
      <c r="BQ95" s="367"/>
      <c r="BR95" s="367"/>
      <c r="BS95" s="367"/>
      <c r="BT95" s="367"/>
      <c r="BU95" s="367"/>
      <c r="BV95" s="367"/>
    </row>
    <row r="96" spans="56:74" ht="10" x14ac:dyDescent="0.2">
      <c r="BD96" s="367"/>
      <c r="BE96" s="367"/>
      <c r="BF96" s="367"/>
      <c r="BK96" s="367"/>
      <c r="BL96" s="367"/>
      <c r="BM96" s="367"/>
      <c r="BN96" s="367"/>
      <c r="BO96" s="367"/>
      <c r="BP96" s="367"/>
      <c r="BQ96" s="367"/>
      <c r="BR96" s="367"/>
      <c r="BS96" s="367"/>
      <c r="BT96" s="367"/>
      <c r="BU96" s="367"/>
      <c r="BV96" s="367"/>
    </row>
    <row r="97" spans="56:74" ht="10" x14ac:dyDescent="0.2">
      <c r="BD97" s="367"/>
      <c r="BE97" s="367"/>
      <c r="BF97" s="367"/>
      <c r="BK97" s="367"/>
      <c r="BL97" s="367"/>
      <c r="BM97" s="367"/>
      <c r="BN97" s="367"/>
      <c r="BO97" s="367"/>
      <c r="BP97" s="367"/>
      <c r="BQ97" s="367"/>
      <c r="BR97" s="367"/>
      <c r="BS97" s="367"/>
      <c r="BT97" s="367"/>
      <c r="BU97" s="367"/>
      <c r="BV97" s="367"/>
    </row>
    <row r="98" spans="56:74" ht="10" x14ac:dyDescent="0.2">
      <c r="BD98" s="367"/>
      <c r="BE98" s="367"/>
      <c r="BF98" s="367"/>
      <c r="BK98" s="367"/>
      <c r="BL98" s="367"/>
      <c r="BM98" s="367"/>
      <c r="BN98" s="367"/>
      <c r="BO98" s="367"/>
      <c r="BP98" s="367"/>
      <c r="BQ98" s="367"/>
      <c r="BR98" s="367"/>
      <c r="BS98" s="367"/>
      <c r="BT98" s="367"/>
      <c r="BU98" s="367"/>
      <c r="BV98" s="367"/>
    </row>
    <row r="99" spans="56:74" ht="10" x14ac:dyDescent="0.2">
      <c r="BD99" s="367"/>
      <c r="BE99" s="367"/>
      <c r="BF99" s="367"/>
      <c r="BK99" s="367"/>
      <c r="BL99" s="367"/>
      <c r="BM99" s="367"/>
      <c r="BN99" s="367"/>
      <c r="BO99" s="367"/>
      <c r="BP99" s="367"/>
      <c r="BQ99" s="367"/>
      <c r="BR99" s="367"/>
      <c r="BS99" s="367"/>
      <c r="BT99" s="367"/>
      <c r="BU99" s="367"/>
      <c r="BV99" s="367"/>
    </row>
    <row r="100" spans="56:74" ht="10" x14ac:dyDescent="0.2">
      <c r="BD100" s="367"/>
      <c r="BE100" s="367"/>
      <c r="BF100" s="367"/>
      <c r="BK100" s="367"/>
      <c r="BL100" s="367"/>
      <c r="BM100" s="367"/>
      <c r="BN100" s="367"/>
      <c r="BO100" s="367"/>
      <c r="BP100" s="367"/>
      <c r="BQ100" s="367"/>
      <c r="BR100" s="367"/>
      <c r="BS100" s="367"/>
      <c r="BT100" s="367"/>
      <c r="BU100" s="367"/>
      <c r="BV100" s="367"/>
    </row>
    <row r="101" spans="56:74" ht="10" x14ac:dyDescent="0.2">
      <c r="BD101" s="367"/>
      <c r="BE101" s="367"/>
      <c r="BF101" s="367"/>
      <c r="BK101" s="367"/>
      <c r="BL101" s="367"/>
      <c r="BM101" s="367"/>
      <c r="BN101" s="367"/>
      <c r="BO101" s="367"/>
      <c r="BP101" s="367"/>
      <c r="BQ101" s="367"/>
      <c r="BR101" s="367"/>
      <c r="BS101" s="367"/>
      <c r="BT101" s="367"/>
      <c r="BU101" s="367"/>
      <c r="BV101" s="367"/>
    </row>
    <row r="102" spans="56:74" ht="10" x14ac:dyDescent="0.2">
      <c r="BD102" s="367"/>
      <c r="BE102" s="367"/>
      <c r="BF102" s="367"/>
      <c r="BK102" s="367"/>
      <c r="BL102" s="367"/>
      <c r="BM102" s="367"/>
      <c r="BN102" s="367"/>
      <c r="BO102" s="367"/>
      <c r="BP102" s="367"/>
      <c r="BQ102" s="367"/>
      <c r="BR102" s="367"/>
      <c r="BS102" s="367"/>
      <c r="BT102" s="367"/>
      <c r="BU102" s="367"/>
      <c r="BV102" s="367"/>
    </row>
    <row r="103" spans="56:74" ht="10" x14ac:dyDescent="0.2">
      <c r="BD103" s="367"/>
      <c r="BE103" s="367"/>
      <c r="BF103" s="367"/>
      <c r="BK103" s="367"/>
      <c r="BL103" s="367"/>
      <c r="BM103" s="367"/>
      <c r="BN103" s="367"/>
      <c r="BO103" s="367"/>
      <c r="BP103" s="367"/>
      <c r="BQ103" s="367"/>
      <c r="BR103" s="367"/>
      <c r="BS103" s="367"/>
      <c r="BT103" s="367"/>
      <c r="BU103" s="367"/>
      <c r="BV103" s="367"/>
    </row>
    <row r="104" spans="56:74" ht="10" x14ac:dyDescent="0.2">
      <c r="BD104" s="367"/>
      <c r="BE104" s="367"/>
      <c r="BF104" s="367"/>
      <c r="BK104" s="367"/>
      <c r="BL104" s="367"/>
      <c r="BM104" s="367"/>
      <c r="BN104" s="367"/>
      <c r="BO104" s="367"/>
      <c r="BP104" s="367"/>
      <c r="BQ104" s="367"/>
      <c r="BR104" s="367"/>
      <c r="BS104" s="367"/>
      <c r="BT104" s="367"/>
      <c r="BU104" s="367"/>
      <c r="BV104" s="367"/>
    </row>
    <row r="105" spans="56:74" x14ac:dyDescent="0.25">
      <c r="BK105" s="367"/>
      <c r="BL105" s="367"/>
      <c r="BM105" s="367"/>
      <c r="BN105" s="367"/>
      <c r="BO105" s="367"/>
      <c r="BP105" s="367"/>
      <c r="BQ105" s="367"/>
      <c r="BR105" s="367"/>
      <c r="BS105" s="367"/>
      <c r="BT105" s="367"/>
      <c r="BU105" s="367"/>
      <c r="BV105" s="367"/>
    </row>
    <row r="106" spans="56:74" x14ac:dyDescent="0.25">
      <c r="BK106" s="367"/>
      <c r="BL106" s="367"/>
      <c r="BM106" s="367"/>
      <c r="BN106" s="367"/>
      <c r="BO106" s="367"/>
      <c r="BP106" s="367"/>
      <c r="BQ106" s="367"/>
      <c r="BR106" s="367"/>
      <c r="BS106" s="367"/>
      <c r="BT106" s="367"/>
      <c r="BU106" s="367"/>
      <c r="BV106" s="367"/>
    </row>
    <row r="107" spans="56:74" x14ac:dyDescent="0.25">
      <c r="BK107" s="367"/>
      <c r="BL107" s="367"/>
      <c r="BM107" s="367"/>
      <c r="BN107" s="367"/>
      <c r="BO107" s="367"/>
      <c r="BP107" s="367"/>
      <c r="BQ107" s="367"/>
      <c r="BR107" s="367"/>
      <c r="BS107" s="367"/>
      <c r="BT107" s="367"/>
      <c r="BU107" s="367"/>
      <c r="BV107" s="367"/>
    </row>
    <row r="108" spans="56:74" x14ac:dyDescent="0.25">
      <c r="BK108" s="367"/>
      <c r="BL108" s="367"/>
      <c r="BM108" s="367"/>
      <c r="BN108" s="367"/>
      <c r="BO108" s="367"/>
      <c r="BP108" s="367"/>
      <c r="BQ108" s="367"/>
      <c r="BR108" s="367"/>
      <c r="BS108" s="367"/>
      <c r="BT108" s="367"/>
      <c r="BU108" s="367"/>
      <c r="BV108" s="367"/>
    </row>
    <row r="109" spans="56:74" x14ac:dyDescent="0.25">
      <c r="BK109" s="367"/>
      <c r="BL109" s="367"/>
      <c r="BM109" s="367"/>
      <c r="BN109" s="367"/>
      <c r="BO109" s="367"/>
      <c r="BP109" s="367"/>
      <c r="BQ109" s="367"/>
      <c r="BR109" s="367"/>
      <c r="BS109" s="367"/>
      <c r="BT109" s="367"/>
      <c r="BU109" s="367"/>
      <c r="BV109" s="367"/>
    </row>
    <row r="110" spans="56:74" x14ac:dyDescent="0.25">
      <c r="BK110" s="367"/>
      <c r="BL110" s="367"/>
      <c r="BM110" s="367"/>
      <c r="BN110" s="367"/>
      <c r="BO110" s="367"/>
      <c r="BP110" s="367"/>
      <c r="BQ110" s="367"/>
      <c r="BR110" s="367"/>
      <c r="BS110" s="367"/>
      <c r="BT110" s="367"/>
      <c r="BU110" s="367"/>
      <c r="BV110" s="367"/>
    </row>
    <row r="111" spans="56:74" x14ac:dyDescent="0.25">
      <c r="BK111" s="367"/>
      <c r="BL111" s="367"/>
      <c r="BM111" s="367"/>
      <c r="BN111" s="367"/>
      <c r="BO111" s="367"/>
      <c r="BP111" s="367"/>
      <c r="BQ111" s="367"/>
      <c r="BR111" s="367"/>
      <c r="BS111" s="367"/>
      <c r="BT111" s="367"/>
      <c r="BU111" s="367"/>
      <c r="BV111" s="367"/>
    </row>
    <row r="112" spans="56: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row r="141" spans="63:74" x14ac:dyDescent="0.25">
      <c r="BK141" s="367"/>
      <c r="BL141" s="367"/>
      <c r="BM141" s="367"/>
      <c r="BN141" s="367"/>
      <c r="BO141" s="367"/>
      <c r="BP141" s="367"/>
      <c r="BQ141" s="367"/>
      <c r="BR141" s="367"/>
      <c r="BS141" s="367"/>
      <c r="BT141" s="367"/>
      <c r="BU141" s="367"/>
      <c r="BV141" s="367"/>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3" customWidth="1"/>
    <col min="2" max="2" width="32.453125" style="153" customWidth="1"/>
    <col min="3" max="3" width="7.54296875" style="153" customWidth="1"/>
    <col min="4" max="50" width="6.54296875" style="153" customWidth="1"/>
    <col min="51" max="55" width="6.54296875" style="365" customWidth="1"/>
    <col min="56" max="58" width="6.54296875" style="585" customWidth="1"/>
    <col min="59" max="59" width="6.54296875" style="365" customWidth="1"/>
    <col min="60" max="60" width="6.54296875" style="669" customWidth="1"/>
    <col min="61" max="62" width="6.54296875" style="365" customWidth="1"/>
    <col min="63" max="74" width="6.54296875" style="153" customWidth="1"/>
    <col min="75" max="75" width="9.54296875" style="153"/>
    <col min="76" max="77" width="11.54296875" style="153" bestFit="1" customWidth="1"/>
    <col min="78" max="16384" width="9.54296875" style="153"/>
  </cols>
  <sheetData>
    <row r="1" spans="1:74" ht="13.4" customHeight="1" x14ac:dyDescent="0.3">
      <c r="A1" s="759" t="s">
        <v>792</v>
      </c>
      <c r="B1" s="791" t="s">
        <v>974</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1"/>
    </row>
    <row r="2" spans="1:74" ht="12.5" x14ac:dyDescent="0.25">
      <c r="A2" s="760"/>
      <c r="B2" s="486" t="str">
        <f>"U.S. Energy Information Administration  |  Short-Term Energy Outlook  - "&amp;Dates!D1</f>
        <v>U.S. Energy Information Administration  |  Short-Term Energy Outlook  - May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x14ac:dyDescent="0.25">
      <c r="A5" s="564"/>
      <c r="B5" s="154" t="s">
        <v>922</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923</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924</v>
      </c>
      <c r="B7" s="566" t="s">
        <v>925</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2.3464670000000001</v>
      </c>
      <c r="AX7" s="208">
        <v>2.3269679999999999</v>
      </c>
      <c r="AY7" s="208">
        <v>2.226613</v>
      </c>
      <c r="AZ7" s="208">
        <v>2.2351429999999999</v>
      </c>
      <c r="BA7" s="208">
        <v>2.3408969584000001</v>
      </c>
      <c r="BB7" s="208">
        <v>2.3134513766999998</v>
      </c>
      <c r="BC7" s="324">
        <v>2.3946139999999998</v>
      </c>
      <c r="BD7" s="324">
        <v>2.431848</v>
      </c>
      <c r="BE7" s="324">
        <v>2.4091640000000001</v>
      </c>
      <c r="BF7" s="324">
        <v>2.4701789999999999</v>
      </c>
      <c r="BG7" s="324">
        <v>2.4585110000000001</v>
      </c>
      <c r="BH7" s="324">
        <v>2.5102760000000002</v>
      </c>
      <c r="BI7" s="324">
        <v>2.5971929999999999</v>
      </c>
      <c r="BJ7" s="324">
        <v>2.5258440000000002</v>
      </c>
      <c r="BK7" s="324">
        <v>2.5264449999999998</v>
      </c>
      <c r="BL7" s="324">
        <v>2.5718999999999999</v>
      </c>
      <c r="BM7" s="324">
        <v>2.6031840000000002</v>
      </c>
      <c r="BN7" s="324">
        <v>2.5932430000000002</v>
      </c>
      <c r="BO7" s="324">
        <v>2.6235819999999999</v>
      </c>
      <c r="BP7" s="324">
        <v>2.5470920000000001</v>
      </c>
      <c r="BQ7" s="324">
        <v>2.5102030000000002</v>
      </c>
      <c r="BR7" s="324">
        <v>2.5751339999999998</v>
      </c>
      <c r="BS7" s="324">
        <v>2.5742660000000002</v>
      </c>
      <c r="BT7" s="324">
        <v>2.6086640000000001</v>
      </c>
      <c r="BU7" s="324">
        <v>2.6351369999999998</v>
      </c>
      <c r="BV7" s="324">
        <v>2.559866</v>
      </c>
    </row>
    <row r="8" spans="1:74" x14ac:dyDescent="0.25">
      <c r="A8" s="565" t="s">
        <v>926</v>
      </c>
      <c r="B8" s="566" t="s">
        <v>927</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1.8244</v>
      </c>
      <c r="AX8" s="208">
        <v>1.8222259999999999</v>
      </c>
      <c r="AY8" s="208">
        <v>1.736613</v>
      </c>
      <c r="AZ8" s="208">
        <v>1.75275</v>
      </c>
      <c r="BA8" s="208">
        <v>1.7720934903000001</v>
      </c>
      <c r="BB8" s="208">
        <v>1.7818385333</v>
      </c>
      <c r="BC8" s="324">
        <v>1.8055909999999999</v>
      </c>
      <c r="BD8" s="324">
        <v>1.821677</v>
      </c>
      <c r="BE8" s="324">
        <v>1.8295729999999999</v>
      </c>
      <c r="BF8" s="324">
        <v>1.8585</v>
      </c>
      <c r="BG8" s="324">
        <v>1.871402</v>
      </c>
      <c r="BH8" s="324">
        <v>1.8947419999999999</v>
      </c>
      <c r="BI8" s="324">
        <v>1.9122490000000001</v>
      </c>
      <c r="BJ8" s="324">
        <v>1.921238</v>
      </c>
      <c r="BK8" s="324">
        <v>1.92892</v>
      </c>
      <c r="BL8" s="324">
        <v>1.939219</v>
      </c>
      <c r="BM8" s="324">
        <v>1.940885</v>
      </c>
      <c r="BN8" s="324">
        <v>1.9368749999999999</v>
      </c>
      <c r="BO8" s="324">
        <v>1.9414800000000001</v>
      </c>
      <c r="BP8" s="324">
        <v>1.947668</v>
      </c>
      <c r="BQ8" s="324">
        <v>1.9528319999999999</v>
      </c>
      <c r="BR8" s="324">
        <v>1.958197</v>
      </c>
      <c r="BS8" s="324">
        <v>1.969924</v>
      </c>
      <c r="BT8" s="324">
        <v>1.9956050000000001</v>
      </c>
      <c r="BU8" s="324">
        <v>1.9995499999999999</v>
      </c>
      <c r="BV8" s="324">
        <v>2.0015320000000001</v>
      </c>
    </row>
    <row r="9" spans="1:74" x14ac:dyDescent="0.25">
      <c r="A9" s="565" t="s">
        <v>928</v>
      </c>
      <c r="B9" s="566" t="s">
        <v>955</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0.92532300000000001</v>
      </c>
      <c r="AB9" s="208">
        <v>0.89779399999999998</v>
      </c>
      <c r="AC9" s="208">
        <v>0.93471000000000004</v>
      </c>
      <c r="AD9" s="208">
        <v>0.90430100000000002</v>
      </c>
      <c r="AE9" s="208">
        <v>0.81274299999999999</v>
      </c>
      <c r="AF9" s="208">
        <v>0.86003399999999997</v>
      </c>
      <c r="AG9" s="208">
        <v>0.89222599999999996</v>
      </c>
      <c r="AH9" s="208">
        <v>0.89803299999999997</v>
      </c>
      <c r="AI9" s="208">
        <v>0.90116700000000005</v>
      </c>
      <c r="AJ9" s="208">
        <v>0.88754900000000003</v>
      </c>
      <c r="AK9" s="208">
        <v>0.90626700000000004</v>
      </c>
      <c r="AL9" s="208">
        <v>0.89058099999999996</v>
      </c>
      <c r="AM9" s="208">
        <v>0.89267799999999997</v>
      </c>
      <c r="AN9" s="208">
        <v>0.75721499999999997</v>
      </c>
      <c r="AO9" s="208">
        <v>0.88803299999999996</v>
      </c>
      <c r="AP9" s="208">
        <v>0.91433299999999995</v>
      </c>
      <c r="AQ9" s="208">
        <v>0.92577500000000001</v>
      </c>
      <c r="AR9" s="208">
        <v>0.92156700000000003</v>
      </c>
      <c r="AS9" s="208">
        <v>0.91971099999999995</v>
      </c>
      <c r="AT9" s="208">
        <v>0.93964599999999998</v>
      </c>
      <c r="AU9" s="208">
        <v>0.93846700000000005</v>
      </c>
      <c r="AV9" s="208">
        <v>0.96180699999999997</v>
      </c>
      <c r="AW9" s="208">
        <v>0.96256699999999995</v>
      </c>
      <c r="AX9" s="208">
        <v>0.95932200000000001</v>
      </c>
      <c r="AY9" s="208">
        <v>0.90716200000000002</v>
      </c>
      <c r="AZ9" s="208">
        <v>0.91235699999999997</v>
      </c>
      <c r="BA9" s="208">
        <v>0.93632144194</v>
      </c>
      <c r="BB9" s="208">
        <v>0.93996540951999996</v>
      </c>
      <c r="BC9" s="324">
        <v>0.95775730000000003</v>
      </c>
      <c r="BD9" s="324">
        <v>0.9689316</v>
      </c>
      <c r="BE9" s="324">
        <v>0.97206429999999999</v>
      </c>
      <c r="BF9" s="324">
        <v>0.98848760000000002</v>
      </c>
      <c r="BG9" s="324">
        <v>0.99774110000000005</v>
      </c>
      <c r="BH9" s="324">
        <v>1.0061800000000001</v>
      </c>
      <c r="BI9" s="324">
        <v>1.0130140000000001</v>
      </c>
      <c r="BJ9" s="324">
        <v>1.0134920000000001</v>
      </c>
      <c r="BK9" s="324">
        <v>1.015925</v>
      </c>
      <c r="BL9" s="324">
        <v>1.018856</v>
      </c>
      <c r="BM9" s="324">
        <v>1.023525</v>
      </c>
      <c r="BN9" s="324">
        <v>1.0352060000000001</v>
      </c>
      <c r="BO9" s="324">
        <v>1.0362420000000001</v>
      </c>
      <c r="BP9" s="324">
        <v>1.047428</v>
      </c>
      <c r="BQ9" s="324">
        <v>1.0491839999999999</v>
      </c>
      <c r="BR9" s="324">
        <v>1.0587329999999999</v>
      </c>
      <c r="BS9" s="324">
        <v>1.067394</v>
      </c>
      <c r="BT9" s="324">
        <v>1.077013</v>
      </c>
      <c r="BU9" s="324">
        <v>1.0770120000000001</v>
      </c>
      <c r="BV9" s="324">
        <v>1.083958</v>
      </c>
    </row>
    <row r="10" spans="1:74" x14ac:dyDescent="0.25">
      <c r="A10" s="565" t="s">
        <v>930</v>
      </c>
      <c r="B10" s="566" t="s">
        <v>931</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0.57070900000000002</v>
      </c>
      <c r="AB10" s="208">
        <v>0.552172</v>
      </c>
      <c r="AC10" s="208">
        <v>0.57999999999999996</v>
      </c>
      <c r="AD10" s="208">
        <v>0.57256600000000002</v>
      </c>
      <c r="AE10" s="208">
        <v>0.53896699999999997</v>
      </c>
      <c r="AF10" s="208">
        <v>0.58803300000000003</v>
      </c>
      <c r="AG10" s="208">
        <v>0.62177400000000005</v>
      </c>
      <c r="AH10" s="208">
        <v>0.62790299999999999</v>
      </c>
      <c r="AI10" s="208">
        <v>0.61703300000000005</v>
      </c>
      <c r="AJ10" s="208">
        <v>0.59019299999999997</v>
      </c>
      <c r="AK10" s="208">
        <v>0.58589999999999998</v>
      </c>
      <c r="AL10" s="208">
        <v>0.55783799999999995</v>
      </c>
      <c r="AM10" s="208">
        <v>0.55364500000000005</v>
      </c>
      <c r="AN10" s="208">
        <v>0.47021400000000002</v>
      </c>
      <c r="AO10" s="208">
        <v>0.55451600000000001</v>
      </c>
      <c r="AP10" s="208">
        <v>0.58409999999999995</v>
      </c>
      <c r="AQ10" s="208">
        <v>0.60761200000000004</v>
      </c>
      <c r="AR10" s="208">
        <v>0.63109999999999999</v>
      </c>
      <c r="AS10" s="208">
        <v>0.63745099999999999</v>
      </c>
      <c r="AT10" s="208">
        <v>0.65735399999999999</v>
      </c>
      <c r="AU10" s="208">
        <v>0.65493299999999999</v>
      </c>
      <c r="AV10" s="208">
        <v>0.65132199999999996</v>
      </c>
      <c r="AW10" s="208">
        <v>0.63406600000000002</v>
      </c>
      <c r="AX10" s="208">
        <v>0.62412900000000004</v>
      </c>
      <c r="AY10" s="208">
        <v>0.57580600000000004</v>
      </c>
      <c r="AZ10" s="208">
        <v>0.57442899999999997</v>
      </c>
      <c r="BA10" s="208">
        <v>0.59186095160999996</v>
      </c>
      <c r="BB10" s="208">
        <v>0.60919728333000001</v>
      </c>
      <c r="BC10" s="324">
        <v>0.62108640000000004</v>
      </c>
      <c r="BD10" s="324">
        <v>0.64132990000000001</v>
      </c>
      <c r="BE10" s="324">
        <v>0.65261760000000002</v>
      </c>
      <c r="BF10" s="324">
        <v>0.65703710000000004</v>
      </c>
      <c r="BG10" s="324">
        <v>0.66104680000000005</v>
      </c>
      <c r="BH10" s="324">
        <v>0.6524913</v>
      </c>
      <c r="BI10" s="324">
        <v>0.64156219999999997</v>
      </c>
      <c r="BJ10" s="324">
        <v>0.62824579999999997</v>
      </c>
      <c r="BK10" s="324">
        <v>0.62313339999999995</v>
      </c>
      <c r="BL10" s="324">
        <v>0.62646760000000001</v>
      </c>
      <c r="BM10" s="324">
        <v>0.64027719999999999</v>
      </c>
      <c r="BN10" s="324">
        <v>0.64729650000000005</v>
      </c>
      <c r="BO10" s="324">
        <v>0.6622789</v>
      </c>
      <c r="BP10" s="324">
        <v>0.67995039999999995</v>
      </c>
      <c r="BQ10" s="324">
        <v>0.69089129999999999</v>
      </c>
      <c r="BR10" s="324">
        <v>0.68878349999999999</v>
      </c>
      <c r="BS10" s="324">
        <v>0.69256010000000001</v>
      </c>
      <c r="BT10" s="324">
        <v>0.68487929999999997</v>
      </c>
      <c r="BU10" s="324">
        <v>0.66994430000000005</v>
      </c>
      <c r="BV10" s="324">
        <v>0.65478479999999994</v>
      </c>
    </row>
    <row r="11" spans="1:74" x14ac:dyDescent="0.25">
      <c r="A11" s="565"/>
      <c r="B11" s="154" t="s">
        <v>932</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364"/>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5">
      <c r="A12" s="565" t="s">
        <v>933</v>
      </c>
      <c r="B12" s="566" t="s">
        <v>934</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5.6759999999999996E-3</v>
      </c>
      <c r="AB12" s="208">
        <v>5.8609999999999999E-3</v>
      </c>
      <c r="AC12" s="208">
        <v>8.0960000000000008E-3</v>
      </c>
      <c r="AD12" s="208">
        <v>7.8659999999999997E-3</v>
      </c>
      <c r="AE12" s="208">
        <v>6.2570000000000004E-3</v>
      </c>
      <c r="AF12" s="208">
        <v>9.3989999999999994E-3</v>
      </c>
      <c r="AG12" s="208">
        <v>8.4180000000000001E-3</v>
      </c>
      <c r="AH12" s="208">
        <v>6.5799999999999999E-3</v>
      </c>
      <c r="AI12" s="208">
        <v>5.0000000000000001E-3</v>
      </c>
      <c r="AJ12" s="208">
        <v>5.6759999999999996E-3</v>
      </c>
      <c r="AK12" s="208">
        <v>5.2659999999999998E-3</v>
      </c>
      <c r="AL12" s="208">
        <v>6.5799999999999999E-3</v>
      </c>
      <c r="AM12" s="208">
        <v>4.999E-3</v>
      </c>
      <c r="AN12" s="208">
        <v>2.6059999999999998E-3</v>
      </c>
      <c r="AO12" s="208">
        <v>3.999E-3</v>
      </c>
      <c r="AP12" s="208">
        <v>3.3E-3</v>
      </c>
      <c r="AQ12" s="208">
        <v>6.7089999999999997E-3</v>
      </c>
      <c r="AR12" s="208">
        <v>4.9329999999999999E-3</v>
      </c>
      <c r="AS12" s="208">
        <v>3.0309999999999998E-3</v>
      </c>
      <c r="AT12" s="208">
        <v>4.6449999999999998E-3</v>
      </c>
      <c r="AU12" s="208">
        <v>6.1659999999999996E-3</v>
      </c>
      <c r="AV12" s="208">
        <v>2.967E-3</v>
      </c>
      <c r="AW12" s="208">
        <v>8.5000000000000006E-3</v>
      </c>
      <c r="AX12" s="208">
        <v>6.6119999999999998E-3</v>
      </c>
      <c r="AY12" s="208">
        <v>9.6439999999999998E-3</v>
      </c>
      <c r="AZ12" s="208">
        <v>7.1780000000000004E-3</v>
      </c>
      <c r="BA12" s="208">
        <v>5.2781900000000003E-3</v>
      </c>
      <c r="BB12" s="208">
        <v>6.0033899999999999E-3</v>
      </c>
      <c r="BC12" s="324">
        <v>5.9340499999999997E-3</v>
      </c>
      <c r="BD12" s="324">
        <v>4.30979E-3</v>
      </c>
      <c r="BE12" s="324">
        <v>4.8871699999999997E-3</v>
      </c>
      <c r="BF12" s="324">
        <v>6.2926400000000004E-3</v>
      </c>
      <c r="BG12" s="324">
        <v>5.1764999999999997E-3</v>
      </c>
      <c r="BH12" s="324">
        <v>5.42605E-3</v>
      </c>
      <c r="BI12" s="324">
        <v>5.2778199999999999E-3</v>
      </c>
      <c r="BJ12" s="324">
        <v>5.2646699999999999E-3</v>
      </c>
      <c r="BK12" s="324">
        <v>4.7533599999999999E-3</v>
      </c>
      <c r="BL12" s="324">
        <v>4.1036099999999997E-3</v>
      </c>
      <c r="BM12" s="324">
        <v>5.27327E-3</v>
      </c>
      <c r="BN12" s="324">
        <v>5.8409899999999999E-3</v>
      </c>
      <c r="BO12" s="324">
        <v>5.8977500000000002E-3</v>
      </c>
      <c r="BP12" s="324">
        <v>4.1650599999999999E-3</v>
      </c>
      <c r="BQ12" s="324">
        <v>4.8966799999999996E-3</v>
      </c>
      <c r="BR12" s="324">
        <v>6.2304700000000001E-3</v>
      </c>
      <c r="BS12" s="324">
        <v>4.9932300000000004E-3</v>
      </c>
      <c r="BT12" s="324">
        <v>5.42078E-3</v>
      </c>
      <c r="BU12" s="324">
        <v>5.4411599999999996E-3</v>
      </c>
      <c r="BV12" s="324">
        <v>5.0411400000000004E-3</v>
      </c>
    </row>
    <row r="13" spans="1:74" x14ac:dyDescent="0.25">
      <c r="A13" s="565" t="s">
        <v>1084</v>
      </c>
      <c r="B13" s="566" t="s">
        <v>927</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0.27848299999999998</v>
      </c>
      <c r="AD13" s="208">
        <v>0.22989999999999999</v>
      </c>
      <c r="AE13" s="208">
        <v>0.23354800000000001</v>
      </c>
      <c r="AF13" s="208">
        <v>0.2485</v>
      </c>
      <c r="AG13" s="208">
        <v>0.26451599999999997</v>
      </c>
      <c r="AH13" s="208">
        <v>0.27438699999999999</v>
      </c>
      <c r="AI13" s="208">
        <v>0.25993300000000003</v>
      </c>
      <c r="AJ13" s="208">
        <v>0.25819300000000001</v>
      </c>
      <c r="AK13" s="208">
        <v>0.27479999999999999</v>
      </c>
      <c r="AL13" s="208">
        <v>0.26587100000000002</v>
      </c>
      <c r="AM13" s="208">
        <v>0.259129</v>
      </c>
      <c r="AN13" s="208">
        <v>0.219107</v>
      </c>
      <c r="AO13" s="208">
        <v>0.27074100000000001</v>
      </c>
      <c r="AP13" s="208">
        <v>0.28010000000000002</v>
      </c>
      <c r="AQ13" s="208">
        <v>0.301064</v>
      </c>
      <c r="AR13" s="208">
        <v>0.30146600000000001</v>
      </c>
      <c r="AS13" s="208">
        <v>0.28899999999999998</v>
      </c>
      <c r="AT13" s="208">
        <v>0.28812900000000002</v>
      </c>
      <c r="AU13" s="208">
        <v>0.259766</v>
      </c>
      <c r="AV13" s="208">
        <v>0.27651599999999998</v>
      </c>
      <c r="AW13" s="208">
        <v>0.28726600000000002</v>
      </c>
      <c r="AX13" s="208">
        <v>0.29448299999999999</v>
      </c>
      <c r="AY13" s="208">
        <v>0.268451</v>
      </c>
      <c r="AZ13" s="208">
        <v>0.26864300000000002</v>
      </c>
      <c r="BA13" s="208">
        <v>0.2924466</v>
      </c>
      <c r="BB13" s="208">
        <v>0.2824682</v>
      </c>
      <c r="BC13" s="324">
        <v>0.27681139999999999</v>
      </c>
      <c r="BD13" s="324">
        <v>0.3208819</v>
      </c>
      <c r="BE13" s="324">
        <v>0.3112529</v>
      </c>
      <c r="BF13" s="324">
        <v>0.3069809</v>
      </c>
      <c r="BG13" s="324">
        <v>0.29798550000000001</v>
      </c>
      <c r="BH13" s="324">
        <v>0.28064660000000002</v>
      </c>
      <c r="BI13" s="324">
        <v>0.30279980000000001</v>
      </c>
      <c r="BJ13" s="324">
        <v>0.31406679999999998</v>
      </c>
      <c r="BK13" s="324">
        <v>0.29398930000000001</v>
      </c>
      <c r="BL13" s="324">
        <v>0.28408030000000001</v>
      </c>
      <c r="BM13" s="324">
        <v>0.29284110000000002</v>
      </c>
      <c r="BN13" s="324">
        <v>0.27383279999999999</v>
      </c>
      <c r="BO13" s="324">
        <v>0.26481909999999997</v>
      </c>
      <c r="BP13" s="324">
        <v>0.30708530000000001</v>
      </c>
      <c r="BQ13" s="324">
        <v>0.29818260000000002</v>
      </c>
      <c r="BR13" s="324">
        <v>0.29379319999999998</v>
      </c>
      <c r="BS13" s="324">
        <v>0.28299429999999998</v>
      </c>
      <c r="BT13" s="324">
        <v>0.26603710000000003</v>
      </c>
      <c r="BU13" s="324">
        <v>0.28879969999999999</v>
      </c>
      <c r="BV13" s="324">
        <v>0.29853600000000002</v>
      </c>
    </row>
    <row r="14" spans="1:74" x14ac:dyDescent="0.25">
      <c r="A14" s="565" t="s">
        <v>1085</v>
      </c>
      <c r="B14" s="566" t="s">
        <v>1086</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v>
      </c>
      <c r="AB14" s="208">
        <v>0.23361999999999999</v>
      </c>
      <c r="AC14" s="208">
        <v>0.245451</v>
      </c>
      <c r="AD14" s="208">
        <v>0.26440000000000002</v>
      </c>
      <c r="AE14" s="208">
        <v>0.25838699999999998</v>
      </c>
      <c r="AF14" s="208">
        <v>0.25569999999999998</v>
      </c>
      <c r="AG14" s="208">
        <v>0.25790299999999999</v>
      </c>
      <c r="AH14" s="208">
        <v>0.25235400000000002</v>
      </c>
      <c r="AI14" s="208">
        <v>0.2697</v>
      </c>
      <c r="AJ14" s="208">
        <v>0.27961200000000003</v>
      </c>
      <c r="AK14" s="208">
        <v>0.28489999999999999</v>
      </c>
      <c r="AL14" s="208">
        <v>0.29206399999999999</v>
      </c>
      <c r="AM14" s="208">
        <v>0.29609600000000003</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0.26896700000000001</v>
      </c>
      <c r="AW14" s="208">
        <v>0.30080000000000001</v>
      </c>
      <c r="AX14" s="208">
        <v>0.304645</v>
      </c>
      <c r="AY14" s="208">
        <v>0.27854800000000002</v>
      </c>
      <c r="AZ14" s="208">
        <v>0.27917900000000001</v>
      </c>
      <c r="BA14" s="208">
        <v>0.27562120000000001</v>
      </c>
      <c r="BB14" s="208">
        <v>0.28262399999999999</v>
      </c>
      <c r="BC14" s="324">
        <v>0.28759059999999997</v>
      </c>
      <c r="BD14" s="324">
        <v>0.28723019999999999</v>
      </c>
      <c r="BE14" s="324">
        <v>0.2841708</v>
      </c>
      <c r="BF14" s="324">
        <v>0.28390379999999998</v>
      </c>
      <c r="BG14" s="324">
        <v>0.27458399999999999</v>
      </c>
      <c r="BH14" s="324">
        <v>0.27189180000000002</v>
      </c>
      <c r="BI14" s="324">
        <v>0.27436700000000003</v>
      </c>
      <c r="BJ14" s="324">
        <v>0.29763390000000001</v>
      </c>
      <c r="BK14" s="324">
        <v>0.28128930000000002</v>
      </c>
      <c r="BL14" s="324">
        <v>0.2647851</v>
      </c>
      <c r="BM14" s="324">
        <v>0.27507409999999999</v>
      </c>
      <c r="BN14" s="324">
        <v>0.28135640000000001</v>
      </c>
      <c r="BO14" s="324">
        <v>0.28580660000000002</v>
      </c>
      <c r="BP14" s="324">
        <v>0.28237679999999998</v>
      </c>
      <c r="BQ14" s="324">
        <v>0.28184120000000001</v>
      </c>
      <c r="BR14" s="324">
        <v>0.28124690000000002</v>
      </c>
      <c r="BS14" s="324">
        <v>0.27125120000000003</v>
      </c>
      <c r="BT14" s="324">
        <v>0.27070349999999999</v>
      </c>
      <c r="BU14" s="324">
        <v>0.27704580000000001</v>
      </c>
      <c r="BV14" s="324">
        <v>0.29110249999999999</v>
      </c>
    </row>
    <row r="15" spans="1:74" x14ac:dyDescent="0.25">
      <c r="A15" s="565" t="s">
        <v>935</v>
      </c>
      <c r="B15" s="566" t="s">
        <v>929</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-0.18348200000000001</v>
      </c>
      <c r="AB15" s="208">
        <v>-0.138964</v>
      </c>
      <c r="AC15" s="208">
        <v>8.8969999999999994E-2</v>
      </c>
      <c r="AD15" s="208">
        <v>0.18063399999999999</v>
      </c>
      <c r="AE15" s="208">
        <v>0.17283999999999999</v>
      </c>
      <c r="AF15" s="208">
        <v>0.196801</v>
      </c>
      <c r="AG15" s="208">
        <v>0.201324</v>
      </c>
      <c r="AH15" s="208">
        <v>0.17871100000000001</v>
      </c>
      <c r="AI15" s="208">
        <v>2.0833000000000001E-2</v>
      </c>
      <c r="AJ15" s="208">
        <v>-0.13364300000000001</v>
      </c>
      <c r="AK15" s="208">
        <v>-0.23166600000000001</v>
      </c>
      <c r="AL15" s="208">
        <v>-0.21754799999999999</v>
      </c>
      <c r="AM15" s="208">
        <v>-0.192966</v>
      </c>
      <c r="AN15" s="208">
        <v>-0.12385599999999999</v>
      </c>
      <c r="AO15" s="208">
        <v>5.2002E-2</v>
      </c>
      <c r="AP15" s="208">
        <v>0.19616600000000001</v>
      </c>
      <c r="AQ15" s="208">
        <v>0.26793600000000001</v>
      </c>
      <c r="AR15" s="208">
        <v>0.26810099999999998</v>
      </c>
      <c r="AS15" s="208">
        <v>0.25948500000000002</v>
      </c>
      <c r="AT15" s="208">
        <v>0.216806</v>
      </c>
      <c r="AU15" s="208">
        <v>6.2067999999999998E-2</v>
      </c>
      <c r="AV15" s="208">
        <v>-6.5418000000000004E-2</v>
      </c>
      <c r="AW15" s="208">
        <v>-0.21129999999999999</v>
      </c>
      <c r="AX15" s="208">
        <v>-0.21728900000000001</v>
      </c>
      <c r="AY15" s="208">
        <v>-0.17716000000000001</v>
      </c>
      <c r="AZ15" s="208">
        <v>-9.9750000000000005E-2</v>
      </c>
      <c r="BA15" s="208">
        <v>8.1395200000000001E-2</v>
      </c>
      <c r="BB15" s="208">
        <v>0.2369214</v>
      </c>
      <c r="BC15" s="324">
        <v>0.27943499999999999</v>
      </c>
      <c r="BD15" s="324">
        <v>0.27546179999999998</v>
      </c>
      <c r="BE15" s="324">
        <v>0.27469749999999998</v>
      </c>
      <c r="BF15" s="324">
        <v>0.2503669</v>
      </c>
      <c r="BG15" s="324">
        <v>4.9704900000000003E-2</v>
      </c>
      <c r="BH15" s="324">
        <v>-9.3389200000000006E-2</v>
      </c>
      <c r="BI15" s="324">
        <v>-0.23658219999999999</v>
      </c>
      <c r="BJ15" s="324">
        <v>-0.24611910000000001</v>
      </c>
      <c r="BK15" s="324">
        <v>-0.1993742</v>
      </c>
      <c r="BL15" s="324">
        <v>-0.11763410000000001</v>
      </c>
      <c r="BM15" s="324">
        <v>8.2857500000000001E-2</v>
      </c>
      <c r="BN15" s="324">
        <v>0.2355216</v>
      </c>
      <c r="BO15" s="324">
        <v>0.28309659999999998</v>
      </c>
      <c r="BP15" s="324">
        <v>0.2828638</v>
      </c>
      <c r="BQ15" s="324">
        <v>0.27939180000000002</v>
      </c>
      <c r="BR15" s="324">
        <v>0.25359739999999997</v>
      </c>
      <c r="BS15" s="324">
        <v>5.5487700000000001E-2</v>
      </c>
      <c r="BT15" s="324">
        <v>-9.0777300000000005E-2</v>
      </c>
      <c r="BU15" s="324">
        <v>-0.24195059999999999</v>
      </c>
      <c r="BV15" s="324">
        <v>-0.2528803</v>
      </c>
    </row>
    <row r="16" spans="1:74" x14ac:dyDescent="0.25">
      <c r="A16" s="565"/>
      <c r="B16" s="154" t="s">
        <v>936</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5">
      <c r="A17" s="565" t="s">
        <v>937</v>
      </c>
      <c r="B17" s="566" t="s">
        <v>931</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-1.8034999999999999E-2</v>
      </c>
      <c r="AO17" s="208">
        <v>-2.0580000000000001E-2</v>
      </c>
      <c r="AP17" s="208">
        <v>-2.0840999999999998E-2</v>
      </c>
      <c r="AQ17" s="208">
        <v>-2.2585999999999998E-2</v>
      </c>
      <c r="AR17" s="208">
        <v>-2.3736E-2</v>
      </c>
      <c r="AS17" s="208">
        <v>-2.3307999999999999E-2</v>
      </c>
      <c r="AT17" s="208">
        <v>-2.1700000000000001E-2</v>
      </c>
      <c r="AU17" s="208">
        <v>-2.1634E-2</v>
      </c>
      <c r="AV17" s="208">
        <v>-2.2270000000000002E-2</v>
      </c>
      <c r="AW17" s="208">
        <v>-2.3401999999999999E-2</v>
      </c>
      <c r="AX17" s="208">
        <v>-2.3396E-2</v>
      </c>
      <c r="AY17" s="208">
        <v>-2.2343999999999999E-2</v>
      </c>
      <c r="AZ17" s="208">
        <v>-2.1153000000000002E-2</v>
      </c>
      <c r="BA17" s="208">
        <v>-1.9121200000000001E-2</v>
      </c>
      <c r="BB17" s="208">
        <v>-1.9178000000000001E-2</v>
      </c>
      <c r="BC17" s="324">
        <v>-1.9730600000000001E-2</v>
      </c>
      <c r="BD17" s="324">
        <v>-1.9977700000000001E-2</v>
      </c>
      <c r="BE17" s="324">
        <v>-2.0038E-2</v>
      </c>
      <c r="BF17" s="324">
        <v>-2.0068300000000001E-2</v>
      </c>
      <c r="BG17" s="324">
        <v>-1.9788400000000001E-2</v>
      </c>
      <c r="BH17" s="324">
        <v>-1.9816500000000001E-2</v>
      </c>
      <c r="BI17" s="324">
        <v>-2.0477100000000002E-2</v>
      </c>
      <c r="BJ17" s="324">
        <v>-2.0424299999999999E-2</v>
      </c>
      <c r="BK17" s="324">
        <v>-1.9546899999999999E-2</v>
      </c>
      <c r="BL17" s="324">
        <v>-1.9594799999999999E-2</v>
      </c>
      <c r="BM17" s="324">
        <v>-1.9109000000000001E-2</v>
      </c>
      <c r="BN17" s="324">
        <v>-1.9403299999999998E-2</v>
      </c>
      <c r="BO17" s="324">
        <v>-1.9979500000000001E-2</v>
      </c>
      <c r="BP17" s="324">
        <v>-2.0222199999999999E-2</v>
      </c>
      <c r="BQ17" s="324">
        <v>-1.99475E-2</v>
      </c>
      <c r="BR17" s="324">
        <v>-1.9875299999999999E-2</v>
      </c>
      <c r="BS17" s="324">
        <v>-1.96718E-2</v>
      </c>
      <c r="BT17" s="324">
        <v>-1.9779100000000001E-2</v>
      </c>
      <c r="BU17" s="324">
        <v>-2.0630099999999998E-2</v>
      </c>
      <c r="BV17" s="324">
        <v>-2.07111E-2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5">
      <c r="A19" s="564"/>
      <c r="B19" s="154" t="s">
        <v>938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364"/>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5">
      <c r="A20" s="565" t="s">
        <v>939</v>
      </c>
      <c r="B20" s="566" t="s">
        <v>940</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-0.33432499999999998</v>
      </c>
      <c r="AT20" s="208">
        <v>-0.51706200000000002</v>
      </c>
      <c r="AU20" s="208">
        <v>-0.36277900000000002</v>
      </c>
      <c r="AV20" s="208">
        <v>-0.50733899999999998</v>
      </c>
      <c r="AW20" s="208">
        <v>-0.47655799999999998</v>
      </c>
      <c r="AX20" s="208">
        <v>-0.43065199999999998</v>
      </c>
      <c r="AY20" s="208">
        <v>-0.50758300000000001</v>
      </c>
      <c r="AZ20" s="208">
        <v>-0.46747899999999998</v>
      </c>
      <c r="BA20" s="208">
        <v>-0.3793976</v>
      </c>
      <c r="BB20" s="208">
        <v>-0.43253999999999998</v>
      </c>
      <c r="BC20" s="324">
        <v>-0.3690524</v>
      </c>
      <c r="BD20" s="324">
        <v>-0.39225149999999998</v>
      </c>
      <c r="BE20" s="324">
        <v>-0.37758059999999999</v>
      </c>
      <c r="BF20" s="324">
        <v>-0.40221950000000001</v>
      </c>
      <c r="BG20" s="324">
        <v>-0.41139429999999999</v>
      </c>
      <c r="BH20" s="324">
        <v>-0.40873130000000002</v>
      </c>
      <c r="BI20" s="324">
        <v>-0.4477913</v>
      </c>
      <c r="BJ20" s="324">
        <v>-0.46306239999999999</v>
      </c>
      <c r="BK20" s="324">
        <v>-0.47667419999999999</v>
      </c>
      <c r="BL20" s="324">
        <v>-0.46212920000000002</v>
      </c>
      <c r="BM20" s="324">
        <v>-0.45181310000000002</v>
      </c>
      <c r="BN20" s="324">
        <v>-0.44661309999999999</v>
      </c>
      <c r="BO20" s="324">
        <v>-0.47155039999999998</v>
      </c>
      <c r="BP20" s="324">
        <v>-0.46527859999999999</v>
      </c>
      <c r="BQ20" s="324">
        <v>-0.45408159999999997</v>
      </c>
      <c r="BR20" s="324">
        <v>-0.47054319999999999</v>
      </c>
      <c r="BS20" s="324">
        <v>-0.45991660000000001</v>
      </c>
      <c r="BT20" s="324">
        <v>-0.46183869999999999</v>
      </c>
      <c r="BU20" s="324">
        <v>-0.45973039999999998</v>
      </c>
      <c r="BV20" s="324">
        <v>-0.46602060000000001</v>
      </c>
    </row>
    <row r="21" spans="1:74" x14ac:dyDescent="0.25">
      <c r="A21" s="565" t="s">
        <v>941</v>
      </c>
      <c r="B21" s="566" t="s">
        <v>950</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-1.2856270000000001</v>
      </c>
      <c r="AN21" s="208">
        <v>-1.024092</v>
      </c>
      <c r="AO21" s="208">
        <v>-1.0007200000000001</v>
      </c>
      <c r="AP21" s="208">
        <v>-1.269058</v>
      </c>
      <c r="AQ21" s="208">
        <v>-1.1588259999999999</v>
      </c>
      <c r="AR21" s="208">
        <v>-1.2512639999999999</v>
      </c>
      <c r="AS21" s="208">
        <v>-1.2423070000000001</v>
      </c>
      <c r="AT21" s="208">
        <v>-1.156668</v>
      </c>
      <c r="AU21" s="208">
        <v>-1.169055</v>
      </c>
      <c r="AV21" s="208">
        <v>-1.1488309999999999</v>
      </c>
      <c r="AW21" s="208">
        <v>-1.256877</v>
      </c>
      <c r="AX21" s="208">
        <v>-1.1956009999999999</v>
      </c>
      <c r="AY21" s="208">
        <v>-1.163861</v>
      </c>
      <c r="AZ21" s="208">
        <v>-1.047396</v>
      </c>
      <c r="BA21" s="208">
        <v>-1.2002258065</v>
      </c>
      <c r="BB21" s="208">
        <v>-1.2415514667000001</v>
      </c>
      <c r="BC21" s="324">
        <v>-1.1007910000000001</v>
      </c>
      <c r="BD21" s="324">
        <v>-1.110026</v>
      </c>
      <c r="BE21" s="324">
        <v>-1.288111</v>
      </c>
      <c r="BF21" s="324">
        <v>-1.1895530000000001</v>
      </c>
      <c r="BG21" s="324">
        <v>-1.2960469999999999</v>
      </c>
      <c r="BH21" s="324">
        <v>-1.358198</v>
      </c>
      <c r="BI21" s="324">
        <v>-1.371834</v>
      </c>
      <c r="BJ21" s="324">
        <v>-1.411422</v>
      </c>
      <c r="BK21" s="324">
        <v>-1.437395</v>
      </c>
      <c r="BL21" s="324">
        <v>-1.408318</v>
      </c>
      <c r="BM21" s="324">
        <v>-1.2956540000000001</v>
      </c>
      <c r="BN21" s="324">
        <v>-1.3150200000000001</v>
      </c>
      <c r="BO21" s="324">
        <v>-1.2892699999999999</v>
      </c>
      <c r="BP21" s="324">
        <v>-1.3357129999999999</v>
      </c>
      <c r="BQ21" s="324">
        <v>-1.461001</v>
      </c>
      <c r="BR21" s="324">
        <v>-1.3268470000000001</v>
      </c>
      <c r="BS21" s="324">
        <v>-1.31874</v>
      </c>
      <c r="BT21" s="324">
        <v>-1.4085589999999999</v>
      </c>
      <c r="BU21" s="324">
        <v>-1.437916</v>
      </c>
      <c r="BV21" s="324">
        <v>-1.4722710000000001</v>
      </c>
    </row>
    <row r="22" spans="1:74" x14ac:dyDescent="0.25">
      <c r="A22" s="565" t="s">
        <v>942</v>
      </c>
      <c r="B22" s="566" t="s">
        <v>943</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-0.332455</v>
      </c>
      <c r="AN22" s="208">
        <v>-0.31145899999999999</v>
      </c>
      <c r="AO22" s="208">
        <v>-0.39510400000000001</v>
      </c>
      <c r="AP22" s="208">
        <v>-0.44107000000000002</v>
      </c>
      <c r="AQ22" s="208">
        <v>-0.42255500000000001</v>
      </c>
      <c r="AR22" s="208">
        <v>-0.34901799999999999</v>
      </c>
      <c r="AS22" s="208">
        <v>-0.431427</v>
      </c>
      <c r="AT22" s="208">
        <v>-0.41569299999999998</v>
      </c>
      <c r="AU22" s="208">
        <v>-0.29991899999999999</v>
      </c>
      <c r="AV22" s="208">
        <v>-0.398339</v>
      </c>
      <c r="AW22" s="208">
        <v>-0.32626699999999997</v>
      </c>
      <c r="AX22" s="208">
        <v>-0.29204400000000003</v>
      </c>
      <c r="AY22" s="208">
        <v>-0.20279</v>
      </c>
      <c r="AZ22" s="208">
        <v>-0.317776</v>
      </c>
      <c r="BA22" s="208">
        <v>-0.41208119999999998</v>
      </c>
      <c r="BB22" s="208">
        <v>-0.45149210000000001</v>
      </c>
      <c r="BC22" s="324">
        <v>-0.42034310000000003</v>
      </c>
      <c r="BD22" s="324">
        <v>-0.43143510000000002</v>
      </c>
      <c r="BE22" s="324">
        <v>-0.43662400000000001</v>
      </c>
      <c r="BF22" s="324">
        <v>-0.43804159999999998</v>
      </c>
      <c r="BG22" s="324">
        <v>-0.43934119999999999</v>
      </c>
      <c r="BH22" s="324">
        <v>-0.40858499999999998</v>
      </c>
      <c r="BI22" s="324">
        <v>-0.4254</v>
      </c>
      <c r="BJ22" s="324">
        <v>-0.4059681</v>
      </c>
      <c r="BK22" s="324">
        <v>-0.38887559999999999</v>
      </c>
      <c r="BL22" s="324">
        <v>-0.44551560000000001</v>
      </c>
      <c r="BM22" s="324">
        <v>-0.4906645</v>
      </c>
      <c r="BN22" s="324">
        <v>-0.50959429999999994</v>
      </c>
      <c r="BO22" s="324">
        <v>-0.52112159999999996</v>
      </c>
      <c r="BP22" s="324">
        <v>-0.54753359999999995</v>
      </c>
      <c r="BQ22" s="324">
        <v>-0.54334190000000004</v>
      </c>
      <c r="BR22" s="324">
        <v>-0.53292850000000003</v>
      </c>
      <c r="BS22" s="324">
        <v>-0.54254639999999998</v>
      </c>
      <c r="BT22" s="324">
        <v>-0.50162280000000004</v>
      </c>
      <c r="BU22" s="324">
        <v>-0.481771</v>
      </c>
      <c r="BV22" s="324">
        <v>-0.46394570000000002</v>
      </c>
    </row>
    <row r="23" spans="1:74" x14ac:dyDescent="0.25">
      <c r="A23" s="565" t="s">
        <v>175</v>
      </c>
      <c r="B23" s="566" t="s">
        <v>944</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-0.18283099999999999</v>
      </c>
      <c r="AN23" s="208">
        <v>-0.27188899999999999</v>
      </c>
      <c r="AO23" s="208">
        <v>-0.21704300000000001</v>
      </c>
      <c r="AP23" s="208">
        <v>-0.21269199999999999</v>
      </c>
      <c r="AQ23" s="208">
        <v>-0.210814</v>
      </c>
      <c r="AR23" s="208">
        <v>-0.19833899999999999</v>
      </c>
      <c r="AS23" s="208">
        <v>-0.17002200000000001</v>
      </c>
      <c r="AT23" s="208">
        <v>-0.169568</v>
      </c>
      <c r="AU23" s="208">
        <v>-0.19476599999999999</v>
      </c>
      <c r="AV23" s="208">
        <v>-0.15921099999999999</v>
      </c>
      <c r="AW23" s="208">
        <v>-0.18712300000000001</v>
      </c>
      <c r="AX23" s="208">
        <v>-0.19608</v>
      </c>
      <c r="AY23" s="208">
        <v>-0.189223</v>
      </c>
      <c r="AZ23" s="208">
        <v>-0.175238</v>
      </c>
      <c r="BA23" s="208">
        <v>-0.19501379999999999</v>
      </c>
      <c r="BB23" s="208">
        <v>-0.21823670000000001</v>
      </c>
      <c r="BC23" s="324">
        <v>-0.1627989</v>
      </c>
      <c r="BD23" s="324">
        <v>-0.16236619999999999</v>
      </c>
      <c r="BE23" s="324">
        <v>-0.1690963</v>
      </c>
      <c r="BF23" s="324">
        <v>-0.16806740000000001</v>
      </c>
      <c r="BG23" s="324">
        <v>-0.1742059</v>
      </c>
      <c r="BH23" s="324">
        <v>-0.16499549999999999</v>
      </c>
      <c r="BI23" s="324">
        <v>-0.16594439999999999</v>
      </c>
      <c r="BJ23" s="324">
        <v>-0.16278020000000001</v>
      </c>
      <c r="BK23" s="324">
        <v>-0.2090824</v>
      </c>
      <c r="BL23" s="324">
        <v>-0.23514180000000001</v>
      </c>
      <c r="BM23" s="324">
        <v>-0.2254565</v>
      </c>
      <c r="BN23" s="324">
        <v>-0.2355274</v>
      </c>
      <c r="BO23" s="324">
        <v>-0.2406915</v>
      </c>
      <c r="BP23" s="324">
        <v>-0.24013000000000001</v>
      </c>
      <c r="BQ23" s="324">
        <v>-0.25088569999999999</v>
      </c>
      <c r="BR23" s="324">
        <v>-0.24561379999999999</v>
      </c>
      <c r="BS23" s="324">
        <v>-0.25006519999999999</v>
      </c>
      <c r="BT23" s="324">
        <v>-0.24350620000000001</v>
      </c>
      <c r="BU23" s="324">
        <v>-0.24528059999999999</v>
      </c>
      <c r="BV23" s="324">
        <v>-0.24456710000000001</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364"/>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5">
      <c r="A25" s="564"/>
      <c r="B25" s="154" t="s">
        <v>945</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364"/>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5">
      <c r="A26" s="565" t="s">
        <v>946</v>
      </c>
      <c r="B26" s="566" t="s">
        <v>943</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0.53683899999999996</v>
      </c>
      <c r="AB26" s="208">
        <v>0.47444900000000001</v>
      </c>
      <c r="AC26" s="208">
        <v>0.37206499999999998</v>
      </c>
      <c r="AD26" s="208">
        <v>0.23130000000000001</v>
      </c>
      <c r="AE26" s="208">
        <v>0.240451</v>
      </c>
      <c r="AF26" s="208">
        <v>0.27343299999999998</v>
      </c>
      <c r="AG26" s="208">
        <v>0.29816100000000001</v>
      </c>
      <c r="AH26" s="208">
        <v>0.28458099999999997</v>
      </c>
      <c r="AI26" s="208">
        <v>0.37943300000000002</v>
      </c>
      <c r="AJ26" s="208">
        <v>0.46100000000000002</v>
      </c>
      <c r="AK26" s="208">
        <v>0.49673299999999998</v>
      </c>
      <c r="AL26" s="208">
        <v>0.45796799999999999</v>
      </c>
      <c r="AM26" s="208">
        <v>0.45383899999999999</v>
      </c>
      <c r="AN26" s="208">
        <v>0.36521399999999998</v>
      </c>
      <c r="AO26" s="208">
        <v>0.34628999999999999</v>
      </c>
      <c r="AP26" s="208">
        <v>0.29106700000000002</v>
      </c>
      <c r="AQ26" s="208">
        <v>0.29109699999999999</v>
      </c>
      <c r="AR26" s="208">
        <v>0.28246700000000002</v>
      </c>
      <c r="AS26" s="208">
        <v>0.28535500000000003</v>
      </c>
      <c r="AT26" s="208">
        <v>0.29206399999999999</v>
      </c>
      <c r="AU26" s="208">
        <v>0.35959999999999998</v>
      </c>
      <c r="AV26" s="208">
        <v>0.45777499999999999</v>
      </c>
      <c r="AW26" s="208">
        <v>0.52580000000000005</v>
      </c>
      <c r="AX26" s="208">
        <v>0.57403300000000002</v>
      </c>
      <c r="AY26" s="208">
        <v>0.50009700000000001</v>
      </c>
      <c r="AZ26" s="208">
        <v>0.454071</v>
      </c>
      <c r="BA26" s="208">
        <v>0.35850480000000001</v>
      </c>
      <c r="BB26" s="208">
        <v>0.30378519999999998</v>
      </c>
      <c r="BC26" s="324">
        <v>0.28008499999999997</v>
      </c>
      <c r="BD26" s="324">
        <v>0.27984550000000002</v>
      </c>
      <c r="BE26" s="324">
        <v>0.26579540000000001</v>
      </c>
      <c r="BF26" s="324">
        <v>0.29554979999999997</v>
      </c>
      <c r="BG26" s="324">
        <v>0.40228779999999997</v>
      </c>
      <c r="BH26" s="324">
        <v>0.45634419999999998</v>
      </c>
      <c r="BI26" s="324">
        <v>0.51756429999999998</v>
      </c>
      <c r="BJ26" s="324">
        <v>0.52051420000000004</v>
      </c>
      <c r="BK26" s="324">
        <v>0.49885499999999999</v>
      </c>
      <c r="BL26" s="324">
        <v>0.3987985</v>
      </c>
      <c r="BM26" s="324">
        <v>0.34394239999999998</v>
      </c>
      <c r="BN26" s="324">
        <v>0.31815270000000001</v>
      </c>
      <c r="BO26" s="324">
        <v>0.26866060000000003</v>
      </c>
      <c r="BP26" s="324">
        <v>0.2567508</v>
      </c>
      <c r="BQ26" s="324">
        <v>0.25114880000000001</v>
      </c>
      <c r="BR26" s="324">
        <v>0.28547050000000002</v>
      </c>
      <c r="BS26" s="324">
        <v>0.38424520000000001</v>
      </c>
      <c r="BT26" s="324">
        <v>0.44819510000000001</v>
      </c>
      <c r="BU26" s="324">
        <v>0.53431390000000001</v>
      </c>
      <c r="BV26" s="324">
        <v>0.54160949999999997</v>
      </c>
    </row>
    <row r="27" spans="1:74" x14ac:dyDescent="0.25">
      <c r="A27" s="565" t="s">
        <v>751</v>
      </c>
      <c r="B27" s="566" t="s">
        <v>944</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0.16106400000000001</v>
      </c>
      <c r="AB27" s="208">
        <v>0.16520599999999999</v>
      </c>
      <c r="AC27" s="208">
        <v>0.12683800000000001</v>
      </c>
      <c r="AD27" s="208">
        <v>8.5932999999999995E-2</v>
      </c>
      <c r="AE27" s="208">
        <v>9.5644999999999994E-2</v>
      </c>
      <c r="AF27" s="208">
        <v>0.12903300000000001</v>
      </c>
      <c r="AG27" s="208">
        <v>0.15764500000000001</v>
      </c>
      <c r="AH27" s="208">
        <v>0.13758000000000001</v>
      </c>
      <c r="AI27" s="208">
        <v>0.156833</v>
      </c>
      <c r="AJ27" s="208">
        <v>0.12590299999999999</v>
      </c>
      <c r="AK27" s="208">
        <v>0.14063300000000001</v>
      </c>
      <c r="AL27" s="208">
        <v>0.11258</v>
      </c>
      <c r="AM27" s="208">
        <v>0.13383800000000001</v>
      </c>
      <c r="AN27" s="208">
        <v>0.11332100000000001</v>
      </c>
      <c r="AO27" s="208">
        <v>0.16819300000000001</v>
      </c>
      <c r="AP27" s="208">
        <v>0.15976599999999999</v>
      </c>
      <c r="AQ27" s="208">
        <v>0.13916100000000001</v>
      </c>
      <c r="AR27" s="208">
        <v>0.131166</v>
      </c>
      <c r="AS27" s="208">
        <v>0.14622499999999999</v>
      </c>
      <c r="AT27" s="208">
        <v>0.14064499999999999</v>
      </c>
      <c r="AU27" s="208">
        <v>0.1792</v>
      </c>
      <c r="AV27" s="208">
        <v>0.22522500000000001</v>
      </c>
      <c r="AW27" s="208">
        <v>0.23669999999999999</v>
      </c>
      <c r="AX27" s="208">
        <v>0.22222500000000001</v>
      </c>
      <c r="AY27" s="208">
        <v>0.20396700000000001</v>
      </c>
      <c r="AZ27" s="208">
        <v>0.187643</v>
      </c>
      <c r="BA27" s="208">
        <v>0.150393</v>
      </c>
      <c r="BB27" s="208">
        <v>0.16691619999999999</v>
      </c>
      <c r="BC27" s="324">
        <v>0.1801065</v>
      </c>
      <c r="BD27" s="324">
        <v>0.1826092</v>
      </c>
      <c r="BE27" s="324">
        <v>0.177007</v>
      </c>
      <c r="BF27" s="324">
        <v>0.18543670000000001</v>
      </c>
      <c r="BG27" s="324">
        <v>0.1968898</v>
      </c>
      <c r="BH27" s="324">
        <v>0.1931243</v>
      </c>
      <c r="BI27" s="324">
        <v>0.18288850000000001</v>
      </c>
      <c r="BJ27" s="324">
        <v>0.1810541</v>
      </c>
      <c r="BK27" s="324">
        <v>0.16420309999999999</v>
      </c>
      <c r="BL27" s="324">
        <v>0.1762476</v>
      </c>
      <c r="BM27" s="324">
        <v>0.18923229999999999</v>
      </c>
      <c r="BN27" s="324">
        <v>0.17951329999999999</v>
      </c>
      <c r="BO27" s="324">
        <v>0.18815380000000001</v>
      </c>
      <c r="BP27" s="324">
        <v>0.19144069999999999</v>
      </c>
      <c r="BQ27" s="324">
        <v>0.18451890000000001</v>
      </c>
      <c r="BR27" s="324">
        <v>0.19125010000000001</v>
      </c>
      <c r="BS27" s="324">
        <v>0.20372109999999999</v>
      </c>
      <c r="BT27" s="324">
        <v>0.19801769999999999</v>
      </c>
      <c r="BU27" s="324">
        <v>0.18090010000000001</v>
      </c>
      <c r="BV27" s="324">
        <v>0.17498420000000001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364"/>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5">
      <c r="A29" s="564"/>
      <c r="B29" s="154" t="s">
        <v>947</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364"/>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5">
      <c r="A30" s="565" t="s">
        <v>948</v>
      </c>
      <c r="B30" s="566" t="s">
        <v>949</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v>
      </c>
      <c r="AB30" s="208">
        <v>1.710561</v>
      </c>
      <c r="AC30" s="208">
        <v>1.7075359999999999</v>
      </c>
      <c r="AD30" s="208">
        <v>1.5965940000000001</v>
      </c>
      <c r="AE30" s="208">
        <v>1.682523</v>
      </c>
      <c r="AF30" s="208">
        <v>1.757223</v>
      </c>
      <c r="AG30" s="208">
        <v>1.8646</v>
      </c>
      <c r="AH30" s="208">
        <v>1.651635</v>
      </c>
      <c r="AI30" s="208">
        <v>1.488399</v>
      </c>
      <c r="AJ30" s="208">
        <v>1.6496409999999999</v>
      </c>
      <c r="AK30" s="208">
        <v>1.9094640000000001</v>
      </c>
      <c r="AL30" s="208">
        <v>1.887473</v>
      </c>
      <c r="AM30" s="208">
        <v>1.8654850000000001</v>
      </c>
      <c r="AN30" s="208">
        <v>1.2109000000000001</v>
      </c>
      <c r="AO30" s="208">
        <v>1.5066489999999999</v>
      </c>
      <c r="AP30" s="208">
        <v>1.7469589999999999</v>
      </c>
      <c r="AQ30" s="208">
        <v>1.897559</v>
      </c>
      <c r="AR30" s="208">
        <v>1.854579</v>
      </c>
      <c r="AS30" s="208">
        <v>1.79277</v>
      </c>
      <c r="AT30" s="208">
        <v>1.797453</v>
      </c>
      <c r="AU30" s="208">
        <v>1.801987</v>
      </c>
      <c r="AV30" s="208">
        <v>1.730596</v>
      </c>
      <c r="AW30" s="208">
        <v>1.8538079999999999</v>
      </c>
      <c r="AX30" s="208">
        <v>2.1163150000000002</v>
      </c>
      <c r="AY30" s="208">
        <v>2.0068999999999999</v>
      </c>
      <c r="AZ30" s="208">
        <v>1.972664</v>
      </c>
      <c r="BA30" s="208">
        <v>2.0143469999999999</v>
      </c>
      <c r="BB30" s="208">
        <v>1.9849209999999999</v>
      </c>
      <c r="BC30" s="324">
        <v>2.0165510000000002</v>
      </c>
      <c r="BD30" s="324">
        <v>2.0284019999999998</v>
      </c>
      <c r="BE30" s="324">
        <v>2.0525519999999999</v>
      </c>
      <c r="BF30" s="324">
        <v>2.035123</v>
      </c>
      <c r="BG30" s="324">
        <v>1.989717</v>
      </c>
      <c r="BH30" s="324">
        <v>2.055736</v>
      </c>
      <c r="BI30" s="324">
        <v>2.0973570000000001</v>
      </c>
      <c r="BJ30" s="324">
        <v>2.0963289999999999</v>
      </c>
      <c r="BK30" s="324">
        <v>2.0828470000000001</v>
      </c>
      <c r="BL30" s="324">
        <v>2.1019269999999999</v>
      </c>
      <c r="BM30" s="324">
        <v>2.1068600000000002</v>
      </c>
      <c r="BN30" s="324">
        <v>2.0577239999999999</v>
      </c>
      <c r="BO30" s="324">
        <v>2.0982080000000001</v>
      </c>
      <c r="BP30" s="324">
        <v>2.0892750000000002</v>
      </c>
      <c r="BQ30" s="324">
        <v>2.0983990000000001</v>
      </c>
      <c r="BR30" s="324">
        <v>2.1047950000000002</v>
      </c>
      <c r="BS30" s="324">
        <v>2.089267</v>
      </c>
      <c r="BT30" s="324">
        <v>2.098379</v>
      </c>
      <c r="BU30" s="324">
        <v>2.1455579999999999</v>
      </c>
      <c r="BV30" s="324">
        <v>2.144196</v>
      </c>
    </row>
    <row r="31" spans="1:74" x14ac:dyDescent="0.25">
      <c r="A31" s="565" t="s">
        <v>1087</v>
      </c>
      <c r="B31" s="566" t="s">
        <v>1089</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0.96819100000000002</v>
      </c>
      <c r="AX31" s="208">
        <v>1.16398</v>
      </c>
      <c r="AY31" s="208">
        <v>1.3194300000000001</v>
      </c>
      <c r="AZ31" s="208">
        <v>1.3610690000000001</v>
      </c>
      <c r="BA31" s="208">
        <v>0.97177610968000006</v>
      </c>
      <c r="BB31" s="208">
        <v>0.64840003332999996</v>
      </c>
      <c r="BC31" s="324">
        <v>0.58963359999999998</v>
      </c>
      <c r="BD31" s="324">
        <v>0.53629890000000002</v>
      </c>
      <c r="BE31" s="324">
        <v>0.51935200000000004</v>
      </c>
      <c r="BF31" s="324">
        <v>0.64652929999999997</v>
      </c>
      <c r="BG31" s="324">
        <v>0.69837369999999999</v>
      </c>
      <c r="BH31" s="324">
        <v>0.81683600000000001</v>
      </c>
      <c r="BI31" s="324">
        <v>1.0802940000000001</v>
      </c>
      <c r="BJ31" s="324">
        <v>1.110198</v>
      </c>
      <c r="BK31" s="324">
        <v>1.1856690000000001</v>
      </c>
      <c r="BL31" s="324">
        <v>1.1192610000000001</v>
      </c>
      <c r="BM31" s="324">
        <v>1.020907</v>
      </c>
      <c r="BN31" s="324">
        <v>0.79234289999999996</v>
      </c>
      <c r="BO31" s="324">
        <v>0.66028909999999996</v>
      </c>
      <c r="BP31" s="324">
        <v>0.59352300000000002</v>
      </c>
      <c r="BQ31" s="324">
        <v>0.54086480000000003</v>
      </c>
      <c r="BR31" s="324">
        <v>0.63754999999999995</v>
      </c>
      <c r="BS31" s="324">
        <v>0.76918149999999996</v>
      </c>
      <c r="BT31" s="324">
        <v>0.82095899999999999</v>
      </c>
      <c r="BU31" s="324">
        <v>0.95008029999999999</v>
      </c>
      <c r="BV31" s="324">
        <v>1.1395219999999999</v>
      </c>
    </row>
    <row r="32" spans="1:74" x14ac:dyDescent="0.25">
      <c r="A32" s="565" t="s">
        <v>1088</v>
      </c>
      <c r="B32" s="566" t="s">
        <v>1090</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0.31433299999999997</v>
      </c>
      <c r="AX32" s="208">
        <v>0.32351600000000003</v>
      </c>
      <c r="AY32" s="208">
        <v>0.29799999999999999</v>
      </c>
      <c r="AZ32" s="208">
        <v>0.29410700000000001</v>
      </c>
      <c r="BA32" s="208">
        <v>0.29506260000000001</v>
      </c>
      <c r="BB32" s="208">
        <v>0.29666169999999997</v>
      </c>
      <c r="BC32" s="324">
        <v>0.29896050000000002</v>
      </c>
      <c r="BD32" s="324">
        <v>0.3030717</v>
      </c>
      <c r="BE32" s="324">
        <v>0.2955856</v>
      </c>
      <c r="BF32" s="324">
        <v>0.29519410000000001</v>
      </c>
      <c r="BG32" s="324">
        <v>0.29345090000000001</v>
      </c>
      <c r="BH32" s="324">
        <v>0.27839979999999998</v>
      </c>
      <c r="BI32" s="324">
        <v>0.29061949999999998</v>
      </c>
      <c r="BJ32" s="324">
        <v>0.31769120000000001</v>
      </c>
      <c r="BK32" s="324">
        <v>0.30668529999999999</v>
      </c>
      <c r="BL32" s="324">
        <v>0.28244580000000002</v>
      </c>
      <c r="BM32" s="324">
        <v>0.29530509999999999</v>
      </c>
      <c r="BN32" s="324">
        <v>0.29649560000000003</v>
      </c>
      <c r="BO32" s="324">
        <v>0.29818460000000002</v>
      </c>
      <c r="BP32" s="324">
        <v>0.2992281</v>
      </c>
      <c r="BQ32" s="324">
        <v>0.29405769999999998</v>
      </c>
      <c r="BR32" s="324">
        <v>0.29338439999999999</v>
      </c>
      <c r="BS32" s="324">
        <v>0.29066969999999998</v>
      </c>
      <c r="BT32" s="324">
        <v>0.27789259999999999</v>
      </c>
      <c r="BU32" s="324">
        <v>0.29402479999999998</v>
      </c>
      <c r="BV32" s="324">
        <v>0.31187930000000003</v>
      </c>
    </row>
    <row r="33" spans="1:77" x14ac:dyDescent="0.25">
      <c r="A33" s="565" t="s">
        <v>951</v>
      </c>
      <c r="B33" s="566" t="s">
        <v>943</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0.18984799999999999</v>
      </c>
      <c r="AB33" s="208">
        <v>9.0157000000000001E-2</v>
      </c>
      <c r="AC33" s="208">
        <v>0.22947699999999999</v>
      </c>
      <c r="AD33" s="208">
        <v>0.16306599999999999</v>
      </c>
      <c r="AE33" s="208">
        <v>0.225048</v>
      </c>
      <c r="AF33" s="208">
        <v>0.202623</v>
      </c>
      <c r="AG33" s="208">
        <v>0.17632100000000001</v>
      </c>
      <c r="AH33" s="208">
        <v>0.21072399999999999</v>
      </c>
      <c r="AI33" s="208">
        <v>0.19212699999999999</v>
      </c>
      <c r="AJ33" s="208">
        <v>0.22239800000000001</v>
      </c>
      <c r="AK33" s="208">
        <v>0.24429300000000001</v>
      </c>
      <c r="AL33" s="208">
        <v>0.23563100000000001</v>
      </c>
      <c r="AM33" s="208">
        <v>0.252224</v>
      </c>
      <c r="AN33" s="208">
        <v>0.16050700000000001</v>
      </c>
      <c r="AO33" s="208">
        <v>0.24280099999999999</v>
      </c>
      <c r="AP33" s="208">
        <v>0.185864</v>
      </c>
      <c r="AQ33" s="208">
        <v>0.33634900000000001</v>
      </c>
      <c r="AR33" s="208">
        <v>0.34264899999999998</v>
      </c>
      <c r="AS33" s="208">
        <v>0.236543</v>
      </c>
      <c r="AT33" s="208">
        <v>0.27163100000000001</v>
      </c>
      <c r="AU33" s="208">
        <v>0.238983</v>
      </c>
      <c r="AV33" s="208">
        <v>0.15059700000000001</v>
      </c>
      <c r="AW33" s="208">
        <v>0.23996600000000001</v>
      </c>
      <c r="AX33" s="208">
        <v>0.24337700000000001</v>
      </c>
      <c r="AY33" s="208">
        <v>0.28879100000000002</v>
      </c>
      <c r="AZ33" s="208">
        <v>0.12690100000000001</v>
      </c>
      <c r="BA33" s="208">
        <v>0.17373939999999999</v>
      </c>
      <c r="BB33" s="208">
        <v>0.1970383</v>
      </c>
      <c r="BC33" s="324">
        <v>0.24466779999999999</v>
      </c>
      <c r="BD33" s="324">
        <v>0.24801899999999999</v>
      </c>
      <c r="BE33" s="324">
        <v>0.26289089999999998</v>
      </c>
      <c r="BF33" s="324">
        <v>0.229742</v>
      </c>
      <c r="BG33" s="324">
        <v>0.18588170000000001</v>
      </c>
      <c r="BH33" s="324">
        <v>0.23635200000000001</v>
      </c>
      <c r="BI33" s="324">
        <v>0.2219325</v>
      </c>
      <c r="BJ33" s="324">
        <v>0.21292340000000001</v>
      </c>
      <c r="BK33" s="324">
        <v>0.17927000000000001</v>
      </c>
      <c r="BL33" s="324">
        <v>0.2053439</v>
      </c>
      <c r="BM33" s="324">
        <v>0.2015942</v>
      </c>
      <c r="BN33" s="324">
        <v>0.21827949999999999</v>
      </c>
      <c r="BO33" s="324">
        <v>0.2355767</v>
      </c>
      <c r="BP33" s="324">
        <v>0.23697979999999999</v>
      </c>
      <c r="BQ33" s="324">
        <v>0.25021919999999997</v>
      </c>
      <c r="BR33" s="324">
        <v>0.2167483</v>
      </c>
      <c r="BS33" s="324">
        <v>0.17308100000000001</v>
      </c>
      <c r="BT33" s="324">
        <v>0.22356400000000001</v>
      </c>
      <c r="BU33" s="324">
        <v>0.2102947</v>
      </c>
      <c r="BV33" s="324">
        <v>0.2010332</v>
      </c>
    </row>
    <row r="34" spans="1:77" x14ac:dyDescent="0.25">
      <c r="A34" s="565" t="s">
        <v>738</v>
      </c>
      <c r="B34" s="566" t="s">
        <v>944</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-2.0110000000000002E-3</v>
      </c>
      <c r="AC34" s="208">
        <v>0.179116</v>
      </c>
      <c r="AD34" s="208">
        <v>1.8319999999999999E-2</v>
      </c>
      <c r="AE34" s="208">
        <v>0.129911</v>
      </c>
      <c r="AF34" s="208">
        <v>0.23560600000000001</v>
      </c>
      <c r="AG34" s="208">
        <v>0.23191999999999999</v>
      </c>
      <c r="AH34" s="208">
        <v>0.26128000000000001</v>
      </c>
      <c r="AI34" s="208">
        <v>0.29384700000000002</v>
      </c>
      <c r="AJ34" s="208">
        <v>0.32323400000000002</v>
      </c>
      <c r="AK34" s="208">
        <v>0.30577599999999999</v>
      </c>
      <c r="AL34" s="208">
        <v>0.43863999999999997</v>
      </c>
      <c r="AM34" s="208">
        <v>0.359265</v>
      </c>
      <c r="AN34" s="208">
        <v>0.19361100000000001</v>
      </c>
      <c r="AO34" s="208">
        <v>0.21687899999999999</v>
      </c>
      <c r="AP34" s="208">
        <v>0.24607799999999999</v>
      </c>
      <c r="AQ34" s="208">
        <v>0.20064399999999999</v>
      </c>
      <c r="AR34" s="208">
        <v>0.27477000000000001</v>
      </c>
      <c r="AS34" s="208">
        <v>0.277221</v>
      </c>
      <c r="AT34" s="208">
        <v>0.334204</v>
      </c>
      <c r="AU34" s="208">
        <v>0.27380399999999999</v>
      </c>
      <c r="AV34" s="208">
        <v>0.214473</v>
      </c>
      <c r="AW34" s="208">
        <v>0.23660900000000001</v>
      </c>
      <c r="AX34" s="208">
        <v>0.21580199999999999</v>
      </c>
      <c r="AY34" s="208">
        <v>0.16797799999999999</v>
      </c>
      <c r="AZ34" s="208">
        <v>0.246915</v>
      </c>
      <c r="BA34" s="208">
        <v>0.197187</v>
      </c>
      <c r="BB34" s="208">
        <v>0.20278789999999999</v>
      </c>
      <c r="BC34" s="324">
        <v>0.24387049999999999</v>
      </c>
      <c r="BD34" s="324">
        <v>0.25763560000000002</v>
      </c>
      <c r="BE34" s="324">
        <v>0.25859529999999997</v>
      </c>
      <c r="BF34" s="324">
        <v>0.27762940000000003</v>
      </c>
      <c r="BG34" s="324">
        <v>0.2792251</v>
      </c>
      <c r="BH34" s="324">
        <v>0.28524729999999998</v>
      </c>
      <c r="BI34" s="324">
        <v>0.277281</v>
      </c>
      <c r="BJ34" s="324">
        <v>0.2739857</v>
      </c>
      <c r="BK34" s="324">
        <v>0.2539052</v>
      </c>
      <c r="BL34" s="324">
        <v>0.23860629999999999</v>
      </c>
      <c r="BM34" s="324">
        <v>0.22536500000000001</v>
      </c>
      <c r="BN34" s="324">
        <v>0.20896500000000001</v>
      </c>
      <c r="BO34" s="324">
        <v>0.1979593</v>
      </c>
      <c r="BP34" s="324">
        <v>0.20865</v>
      </c>
      <c r="BQ34" s="324">
        <v>0.2070333</v>
      </c>
      <c r="BR34" s="324">
        <v>0.22555919999999999</v>
      </c>
      <c r="BS34" s="324">
        <v>0.22745950000000001</v>
      </c>
      <c r="BT34" s="324">
        <v>0.23350190000000001</v>
      </c>
      <c r="BU34" s="324">
        <v>0.22735069999999999</v>
      </c>
      <c r="BV34" s="324">
        <v>0.2236572</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364"/>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5">
      <c r="A36" s="565"/>
      <c r="B36" s="154" t="s">
        <v>952</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364"/>
      <c r="BD36" s="364"/>
      <c r="BE36" s="364"/>
      <c r="BF36" s="364"/>
      <c r="BG36" s="364"/>
      <c r="BH36" s="364"/>
      <c r="BI36" s="364"/>
      <c r="BJ36" s="642"/>
      <c r="BK36" s="642"/>
      <c r="BL36" s="642"/>
      <c r="BM36" s="642"/>
      <c r="BN36" s="642"/>
      <c r="BO36" s="642"/>
      <c r="BP36" s="642"/>
      <c r="BQ36" s="642"/>
      <c r="BR36" s="642"/>
      <c r="BS36" s="642"/>
      <c r="BT36" s="642"/>
      <c r="BU36" s="642"/>
      <c r="BV36" s="642"/>
    </row>
    <row r="37" spans="1:77" x14ac:dyDescent="0.25">
      <c r="A37" s="565" t="s">
        <v>953</v>
      </c>
      <c r="B37" s="566" t="s">
        <v>940</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64.313000000000002</v>
      </c>
      <c r="AN37" s="716">
        <v>64.936000000000007</v>
      </c>
      <c r="AO37" s="716">
        <v>68.203000000000003</v>
      </c>
      <c r="AP37" s="716">
        <v>69.808000000000007</v>
      </c>
      <c r="AQ37" s="716">
        <v>67.233000000000004</v>
      </c>
      <c r="AR37" s="716">
        <v>65.218000000000004</v>
      </c>
      <c r="AS37" s="716">
        <v>66.406000000000006</v>
      </c>
      <c r="AT37" s="716">
        <v>63.284999999999997</v>
      </c>
      <c r="AU37" s="716">
        <v>64.013000000000005</v>
      </c>
      <c r="AV37" s="716">
        <v>65.697999999999993</v>
      </c>
      <c r="AW37" s="716">
        <v>66.436000000000007</v>
      </c>
      <c r="AX37" s="716">
        <v>59.820999999999998</v>
      </c>
      <c r="AY37" s="716">
        <v>54.558</v>
      </c>
      <c r="AZ37" s="716">
        <v>49.018999999999998</v>
      </c>
      <c r="BA37" s="716">
        <v>47.544347000000002</v>
      </c>
      <c r="BB37" s="716">
        <v>44.60416</v>
      </c>
      <c r="BC37" s="717">
        <v>45.067439999999998</v>
      </c>
      <c r="BD37" s="717">
        <v>45.532550000000001</v>
      </c>
      <c r="BE37" s="717">
        <v>45.034030000000001</v>
      </c>
      <c r="BF37" s="717">
        <v>46.247010000000003</v>
      </c>
      <c r="BG37" s="717">
        <v>48.124299999999998</v>
      </c>
      <c r="BH37" s="717">
        <v>49.712580000000003</v>
      </c>
      <c r="BI37" s="717">
        <v>51.432270000000003</v>
      </c>
      <c r="BJ37" s="717">
        <v>50.555500000000002</v>
      </c>
      <c r="BK37" s="717">
        <v>49.677509999999998</v>
      </c>
      <c r="BL37" s="717">
        <v>50.012030000000003</v>
      </c>
      <c r="BM37" s="717">
        <v>51.555329999999998</v>
      </c>
      <c r="BN37" s="717">
        <v>54.39772</v>
      </c>
      <c r="BO37" s="717">
        <v>56.249070000000003</v>
      </c>
      <c r="BP37" s="717">
        <v>56.15016</v>
      </c>
      <c r="BQ37" s="717">
        <v>54.991370000000003</v>
      </c>
      <c r="BR37" s="717">
        <v>55.178159999999998</v>
      </c>
      <c r="BS37" s="717">
        <v>56.080440000000003</v>
      </c>
      <c r="BT37" s="717">
        <v>57.750340000000001</v>
      </c>
      <c r="BU37" s="717">
        <v>58.809040000000003</v>
      </c>
      <c r="BV37" s="717">
        <v>57.404449999999997</v>
      </c>
    </row>
    <row r="38" spans="1:77" x14ac:dyDescent="0.25">
      <c r="A38" s="565" t="s">
        <v>1091</v>
      </c>
      <c r="B38" s="566" t="s">
        <v>1089</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53.853000000000002</v>
      </c>
      <c r="AN38" s="716">
        <v>41.234000000000002</v>
      </c>
      <c r="AO38" s="716">
        <v>39.317999999999998</v>
      </c>
      <c r="AP38" s="716">
        <v>42.079000000000001</v>
      </c>
      <c r="AQ38" s="716">
        <v>48.640999999999998</v>
      </c>
      <c r="AR38" s="716">
        <v>53.176000000000002</v>
      </c>
      <c r="AS38" s="716">
        <v>61.031999999999996</v>
      </c>
      <c r="AT38" s="716">
        <v>66.328999999999994</v>
      </c>
      <c r="AU38" s="716">
        <v>68.557000000000002</v>
      </c>
      <c r="AV38" s="716">
        <v>73.986000000000004</v>
      </c>
      <c r="AW38" s="716">
        <v>70.066000000000003</v>
      </c>
      <c r="AX38" s="716">
        <v>62.095999999999997</v>
      </c>
      <c r="AY38" s="716">
        <v>48.375</v>
      </c>
      <c r="AZ38" s="716">
        <v>37.146000000000001</v>
      </c>
      <c r="BA38" s="716">
        <v>33.1515129</v>
      </c>
      <c r="BB38" s="716">
        <v>37.894426299999999</v>
      </c>
      <c r="BC38" s="717">
        <v>49.498460000000001</v>
      </c>
      <c r="BD38" s="717">
        <v>63.85416</v>
      </c>
      <c r="BE38" s="717">
        <v>73.615960000000001</v>
      </c>
      <c r="BF38" s="717">
        <v>83.280119999999997</v>
      </c>
      <c r="BG38" s="717">
        <v>88.107879999999994</v>
      </c>
      <c r="BH38" s="717">
        <v>87.796440000000004</v>
      </c>
      <c r="BI38" s="717">
        <v>80.246350000000007</v>
      </c>
      <c r="BJ38" s="717">
        <v>70.877499999999998</v>
      </c>
      <c r="BK38" s="717">
        <v>57.898020000000002</v>
      </c>
      <c r="BL38" s="717">
        <v>48.87032</v>
      </c>
      <c r="BM38" s="717">
        <v>45.639279999999999</v>
      </c>
      <c r="BN38" s="717">
        <v>48.251890000000003</v>
      </c>
      <c r="BO38" s="717">
        <v>55.66357</v>
      </c>
      <c r="BP38" s="717">
        <v>64.897800000000004</v>
      </c>
      <c r="BQ38" s="717">
        <v>72.048969999999997</v>
      </c>
      <c r="BR38" s="717">
        <v>80.417169999999999</v>
      </c>
      <c r="BS38" s="717">
        <v>84.945849999999993</v>
      </c>
      <c r="BT38" s="717">
        <v>85.619249999999994</v>
      </c>
      <c r="BU38" s="717">
        <v>82.192120000000003</v>
      </c>
      <c r="BV38" s="717">
        <v>72.035560000000004</v>
      </c>
    </row>
    <row r="39" spans="1:77" x14ac:dyDescent="0.25">
      <c r="A39" s="565" t="s">
        <v>1092</v>
      </c>
      <c r="B39" s="566" t="s">
        <v>1338</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1.056</v>
      </c>
      <c r="AP39" s="716">
        <v>1.079</v>
      </c>
      <c r="AQ39" s="716">
        <v>1.095</v>
      </c>
      <c r="AR39" s="716">
        <v>1.1739999999999999</v>
      </c>
      <c r="AS39" s="716">
        <v>1.21</v>
      </c>
      <c r="AT39" s="716">
        <v>1.127</v>
      </c>
      <c r="AU39" s="716">
        <v>1.304</v>
      </c>
      <c r="AV39" s="716">
        <v>1.41</v>
      </c>
      <c r="AW39" s="716">
        <v>1.522</v>
      </c>
      <c r="AX39" s="716">
        <v>1.3779999999999999</v>
      </c>
      <c r="AY39" s="716">
        <v>1.19</v>
      </c>
      <c r="AZ39" s="716">
        <v>1.163</v>
      </c>
      <c r="BA39" s="716">
        <v>1.2234871</v>
      </c>
      <c r="BB39" s="716">
        <v>1.2900997000000001</v>
      </c>
      <c r="BC39" s="717">
        <v>1.48491</v>
      </c>
      <c r="BD39" s="717">
        <v>1.540978</v>
      </c>
      <c r="BE39" s="717">
        <v>1.7595609999999999</v>
      </c>
      <c r="BF39" s="717">
        <v>1.9567600000000001</v>
      </c>
      <c r="BG39" s="717">
        <v>1.8119799999999999</v>
      </c>
      <c r="BH39" s="717">
        <v>1.9326620000000001</v>
      </c>
      <c r="BI39" s="717">
        <v>1.882809</v>
      </c>
      <c r="BJ39" s="717">
        <v>1.754108</v>
      </c>
      <c r="BK39" s="717">
        <v>1.5415270000000001</v>
      </c>
      <c r="BL39" s="717">
        <v>1.5548759999999999</v>
      </c>
      <c r="BM39" s="717">
        <v>1.5908850000000001</v>
      </c>
      <c r="BN39" s="717">
        <v>1.624455</v>
      </c>
      <c r="BO39" s="717">
        <v>1.7880119999999999</v>
      </c>
      <c r="BP39" s="717">
        <v>1.813788</v>
      </c>
      <c r="BQ39" s="717">
        <v>2.0075189999999998</v>
      </c>
      <c r="BR39" s="717">
        <v>2.1784530000000002</v>
      </c>
      <c r="BS39" s="717">
        <v>2.0171250000000001</v>
      </c>
      <c r="BT39" s="717">
        <v>2.116692</v>
      </c>
      <c r="BU39" s="717">
        <v>2.045045</v>
      </c>
      <c r="BV39" s="717">
        <v>1.8940360000000001</v>
      </c>
    </row>
    <row r="40" spans="1:77" x14ac:dyDescent="0.25">
      <c r="A40" s="565" t="s">
        <v>954</v>
      </c>
      <c r="B40" s="566" t="s">
        <v>943</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44.243000000000002</v>
      </c>
      <c r="AN40" s="716">
        <v>38.536000000000001</v>
      </c>
      <c r="AO40" s="716">
        <v>37.167000000000002</v>
      </c>
      <c r="AP40" s="716">
        <v>42.942</v>
      </c>
      <c r="AQ40" s="716">
        <v>47.396999999999998</v>
      </c>
      <c r="AR40" s="716">
        <v>53.863</v>
      </c>
      <c r="AS40" s="716">
        <v>60.865000000000002</v>
      </c>
      <c r="AT40" s="716">
        <v>66.353999999999999</v>
      </c>
      <c r="AU40" s="716">
        <v>69.415000000000006</v>
      </c>
      <c r="AV40" s="716">
        <v>65.995000000000005</v>
      </c>
      <c r="AW40" s="716">
        <v>55.771999999999998</v>
      </c>
      <c r="AX40" s="716">
        <v>44.381999999999998</v>
      </c>
      <c r="AY40" s="716">
        <v>36.533999999999999</v>
      </c>
      <c r="AZ40" s="716">
        <v>34.122</v>
      </c>
      <c r="BA40" s="716">
        <v>36.397128500000001</v>
      </c>
      <c r="BB40" s="716">
        <v>43.134264786000003</v>
      </c>
      <c r="BC40" s="717">
        <v>52.189250000000001</v>
      </c>
      <c r="BD40" s="717">
        <v>60.742069999999998</v>
      </c>
      <c r="BE40" s="717">
        <v>69.467060000000004</v>
      </c>
      <c r="BF40" s="717">
        <v>78.008219999999994</v>
      </c>
      <c r="BG40" s="717">
        <v>78.606279999999998</v>
      </c>
      <c r="BH40" s="717">
        <v>72.763090000000005</v>
      </c>
      <c r="BI40" s="717">
        <v>61.109139999999996</v>
      </c>
      <c r="BJ40" s="717">
        <v>49.57611</v>
      </c>
      <c r="BK40" s="717">
        <v>41.812170000000002</v>
      </c>
      <c r="BL40" s="717">
        <v>37.655970000000003</v>
      </c>
      <c r="BM40" s="717">
        <v>39.831589999999998</v>
      </c>
      <c r="BN40" s="717">
        <v>46.57264</v>
      </c>
      <c r="BO40" s="717">
        <v>55.686010000000003</v>
      </c>
      <c r="BP40" s="717">
        <v>64.356849999999994</v>
      </c>
      <c r="BQ40" s="717">
        <v>73.156700000000001</v>
      </c>
      <c r="BR40" s="717">
        <v>81.749369999999999</v>
      </c>
      <c r="BS40" s="717">
        <v>82.439639999999997</v>
      </c>
      <c r="BT40" s="717">
        <v>76.638090000000005</v>
      </c>
      <c r="BU40" s="717">
        <v>64.898539999999997</v>
      </c>
      <c r="BV40" s="717">
        <v>53.257710000000003</v>
      </c>
    </row>
    <row r="41" spans="1:77" x14ac:dyDescent="0.25">
      <c r="A41" s="565" t="s">
        <v>745</v>
      </c>
      <c r="B41" s="566" t="s">
        <v>944</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37.497534000000002</v>
      </c>
      <c r="AK41" s="716">
        <v>35.987748000000003</v>
      </c>
      <c r="AL41" s="716">
        <v>32.641396999999998</v>
      </c>
      <c r="AM41" s="716">
        <v>28.5</v>
      </c>
      <c r="AN41" s="716">
        <v>24.954000000000001</v>
      </c>
      <c r="AO41" s="716">
        <v>22.840398</v>
      </c>
      <c r="AP41" s="716">
        <v>21.182043</v>
      </c>
      <c r="AQ41" s="716">
        <v>22.248661999999999</v>
      </c>
      <c r="AR41" s="716">
        <v>22.341273999999999</v>
      </c>
      <c r="AS41" s="716">
        <v>22.982151000000002</v>
      </c>
      <c r="AT41" s="716">
        <v>22.710522000000001</v>
      </c>
      <c r="AU41" s="716">
        <v>22.276371000000001</v>
      </c>
      <c r="AV41" s="716">
        <v>23.210787</v>
      </c>
      <c r="AW41" s="716">
        <v>21.717766999999998</v>
      </c>
      <c r="AX41" s="716">
        <v>20.683107</v>
      </c>
      <c r="AY41" s="716">
        <v>20.444223999999998</v>
      </c>
      <c r="AZ41" s="716">
        <v>18.861674000000001</v>
      </c>
      <c r="BA41" s="716">
        <v>19.7965245</v>
      </c>
      <c r="BB41" s="716">
        <v>19.858879000000002</v>
      </c>
      <c r="BC41" s="717">
        <v>20.310860000000002</v>
      </c>
      <c r="BD41" s="717">
        <v>20.873100000000001</v>
      </c>
      <c r="BE41" s="717">
        <v>21.737400000000001</v>
      </c>
      <c r="BF41" s="717">
        <v>21.918299999999999</v>
      </c>
      <c r="BG41" s="717">
        <v>21.646419999999999</v>
      </c>
      <c r="BH41" s="717">
        <v>21.314959999999999</v>
      </c>
      <c r="BI41" s="717">
        <v>21.164100000000001</v>
      </c>
      <c r="BJ41" s="717">
        <v>20.854140000000001</v>
      </c>
      <c r="BK41" s="717">
        <v>20.122420000000002</v>
      </c>
      <c r="BL41" s="717">
        <v>18.91497</v>
      </c>
      <c r="BM41" s="717">
        <v>18.329519999999999</v>
      </c>
      <c r="BN41" s="717">
        <v>18.44614</v>
      </c>
      <c r="BO41" s="717">
        <v>18.926480000000002</v>
      </c>
      <c r="BP41" s="717">
        <v>19.511710000000001</v>
      </c>
      <c r="BQ41" s="717">
        <v>20.395389999999999</v>
      </c>
      <c r="BR41" s="717">
        <v>20.596430000000002</v>
      </c>
      <c r="BS41" s="717">
        <v>20.345700000000001</v>
      </c>
      <c r="BT41" s="717">
        <v>20.038</v>
      </c>
      <c r="BU41" s="717">
        <v>19.911490000000001</v>
      </c>
      <c r="BV41" s="717">
        <v>19.628309999999999</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70"/>
      <c r="BD42" s="570"/>
      <c r="BE42" s="570"/>
      <c r="BF42" s="570"/>
      <c r="BG42" s="570"/>
      <c r="BH42" s="570"/>
      <c r="BI42" s="570"/>
      <c r="BJ42" s="570"/>
      <c r="BK42" s="570"/>
      <c r="BL42" s="570"/>
      <c r="BM42" s="570"/>
      <c r="BN42" s="570"/>
      <c r="BO42" s="570"/>
      <c r="BP42" s="570"/>
      <c r="BQ42" s="570"/>
      <c r="BR42" s="570"/>
      <c r="BS42" s="570"/>
      <c r="BT42" s="570"/>
      <c r="BU42" s="570"/>
      <c r="BV42" s="570"/>
    </row>
    <row r="43" spans="1:77" ht="11.15" customHeight="1" x14ac:dyDescent="0.25">
      <c r="A43" s="57"/>
      <c r="B43" s="154" t="s">
        <v>569</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8"/>
      <c r="BD43" s="568"/>
      <c r="BE43" s="568"/>
      <c r="BF43" s="568"/>
      <c r="BG43" s="568"/>
      <c r="BH43" s="568"/>
      <c r="BI43" s="568"/>
      <c r="BJ43" s="568"/>
      <c r="BK43" s="568"/>
      <c r="BL43" s="568"/>
      <c r="BM43" s="568"/>
      <c r="BN43" s="568"/>
      <c r="BO43" s="568"/>
      <c r="BP43" s="568"/>
      <c r="BQ43" s="568"/>
      <c r="BR43" s="568"/>
      <c r="BS43" s="568"/>
      <c r="BT43" s="568"/>
      <c r="BU43" s="568"/>
      <c r="BV43" s="568"/>
      <c r="BX43" s="697"/>
      <c r="BY43" s="697"/>
    </row>
    <row r="44" spans="1:77" ht="11.15" customHeight="1" x14ac:dyDescent="0.25">
      <c r="A44" s="61" t="s">
        <v>503</v>
      </c>
      <c r="B44" s="176" t="s">
        <v>403</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v>
      </c>
      <c r="AC44" s="208">
        <v>15.230451</v>
      </c>
      <c r="AD44" s="208">
        <v>12.772333</v>
      </c>
      <c r="AE44" s="208">
        <v>12.968031999999999</v>
      </c>
      <c r="AF44" s="208">
        <v>13.734366</v>
      </c>
      <c r="AG44" s="208">
        <v>14.33358</v>
      </c>
      <c r="AH44" s="208">
        <v>14.151709</v>
      </c>
      <c r="AI44" s="208">
        <v>13.572832999999999</v>
      </c>
      <c r="AJ44" s="208">
        <v>13.444741</v>
      </c>
      <c r="AK44" s="208">
        <v>14.123699999999999</v>
      </c>
      <c r="AL44" s="208">
        <v>14.139806</v>
      </c>
      <c r="AM44" s="208">
        <v>14.525096</v>
      </c>
      <c r="AN44" s="208">
        <v>12.373535</v>
      </c>
      <c r="AO44" s="208">
        <v>14.383032</v>
      </c>
      <c r="AP44" s="208">
        <v>15.160333</v>
      </c>
      <c r="AQ44" s="208">
        <v>15.594903</v>
      </c>
      <c r="AR44" s="208">
        <v>16.190232999999999</v>
      </c>
      <c r="AS44" s="208">
        <v>15.851838000000001</v>
      </c>
      <c r="AT44" s="208">
        <v>15.719419</v>
      </c>
      <c r="AU44" s="208">
        <v>15.227866000000001</v>
      </c>
      <c r="AV44" s="208">
        <v>15.045354</v>
      </c>
      <c r="AW44" s="208">
        <v>15.733599999999999</v>
      </c>
      <c r="AX44" s="208">
        <v>15.757516000000001</v>
      </c>
      <c r="AY44" s="208">
        <v>15.451000000000001</v>
      </c>
      <c r="AZ44" s="208">
        <v>15.376321000000001</v>
      </c>
      <c r="BA44" s="208">
        <v>15.790677419</v>
      </c>
      <c r="BB44" s="208">
        <v>15.645418667</v>
      </c>
      <c r="BC44" s="324">
        <v>16.597300000000001</v>
      </c>
      <c r="BD44" s="324">
        <v>16.848579999999998</v>
      </c>
      <c r="BE44" s="324">
        <v>16.386810000000001</v>
      </c>
      <c r="BF44" s="324">
        <v>16.7225</v>
      </c>
      <c r="BG44" s="324">
        <v>16.355640000000001</v>
      </c>
      <c r="BH44" s="324">
        <v>15.311070000000001</v>
      </c>
      <c r="BI44" s="324">
        <v>15.744529999999999</v>
      </c>
      <c r="BJ44" s="324">
        <v>16.67848</v>
      </c>
      <c r="BK44" s="324">
        <v>15.626860000000001</v>
      </c>
      <c r="BL44" s="324">
        <v>14.04026</v>
      </c>
      <c r="BM44" s="324">
        <v>15.43454</v>
      </c>
      <c r="BN44" s="324">
        <v>16.012409999999999</v>
      </c>
      <c r="BO44" s="324">
        <v>16.52937</v>
      </c>
      <c r="BP44" s="324">
        <v>16.577770000000001</v>
      </c>
      <c r="BQ44" s="324">
        <v>16.404599999999999</v>
      </c>
      <c r="BR44" s="324">
        <v>16.606169999999999</v>
      </c>
      <c r="BS44" s="324">
        <v>16.012709999999998</v>
      </c>
      <c r="BT44" s="324">
        <v>15.30119</v>
      </c>
      <c r="BU44" s="324">
        <v>16.050180000000001</v>
      </c>
      <c r="BV44" s="324">
        <v>16.26024</v>
      </c>
      <c r="BX44" s="698"/>
      <c r="BY44" s="698"/>
    </row>
    <row r="45" spans="1:77" ht="11.15" customHeight="1" x14ac:dyDescent="0.25">
      <c r="A45" s="565" t="s">
        <v>968</v>
      </c>
      <c r="B45" s="566" t="s">
        <v>961</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0.33609600000000001</v>
      </c>
      <c r="AF45" s="208">
        <v>0.40246599999999999</v>
      </c>
      <c r="AG45" s="208">
        <v>0.45580599999999999</v>
      </c>
      <c r="AH45" s="208">
        <v>0.42216100000000001</v>
      </c>
      <c r="AI45" s="208">
        <v>0.53626600000000002</v>
      </c>
      <c r="AJ45" s="208">
        <v>0.58690299999999995</v>
      </c>
      <c r="AK45" s="208">
        <v>0.63736599999999999</v>
      </c>
      <c r="AL45" s="208">
        <v>0.57054800000000006</v>
      </c>
      <c r="AM45" s="208">
        <v>0.587677</v>
      </c>
      <c r="AN45" s="208">
        <v>0.47853499999999999</v>
      </c>
      <c r="AO45" s="208">
        <v>0.51448300000000002</v>
      </c>
      <c r="AP45" s="208">
        <v>0.45083299999999998</v>
      </c>
      <c r="AQ45" s="208">
        <v>0.43025799999999997</v>
      </c>
      <c r="AR45" s="208">
        <v>0.41363299999999997</v>
      </c>
      <c r="AS45" s="208">
        <v>0.43158000000000002</v>
      </c>
      <c r="AT45" s="208">
        <v>0.43270900000000001</v>
      </c>
      <c r="AU45" s="208">
        <v>0.53879999999999995</v>
      </c>
      <c r="AV45" s="208">
        <v>0.68300000000000005</v>
      </c>
      <c r="AW45" s="208">
        <v>0.76249999999999996</v>
      </c>
      <c r="AX45" s="208">
        <v>0.79625800000000002</v>
      </c>
      <c r="AY45" s="208">
        <v>0.70406400000000002</v>
      </c>
      <c r="AZ45" s="208">
        <v>0.64171400000000001</v>
      </c>
      <c r="BA45" s="208">
        <v>0.50889779999999996</v>
      </c>
      <c r="BB45" s="208">
        <v>0.47070139999999999</v>
      </c>
      <c r="BC45" s="324">
        <v>0.46019149999999998</v>
      </c>
      <c r="BD45" s="324">
        <v>0.4624547</v>
      </c>
      <c r="BE45" s="324">
        <v>0.44280249999999999</v>
      </c>
      <c r="BF45" s="324">
        <v>0.48098659999999999</v>
      </c>
      <c r="BG45" s="324">
        <v>0.59917759999999998</v>
      </c>
      <c r="BH45" s="324">
        <v>0.6494685</v>
      </c>
      <c r="BI45" s="324">
        <v>0.70045279999999999</v>
      </c>
      <c r="BJ45" s="324">
        <v>0.70156839999999998</v>
      </c>
      <c r="BK45" s="324">
        <v>0.66305809999999998</v>
      </c>
      <c r="BL45" s="324">
        <v>0.5750461</v>
      </c>
      <c r="BM45" s="324">
        <v>0.53317479999999995</v>
      </c>
      <c r="BN45" s="324">
        <v>0.497666</v>
      </c>
      <c r="BO45" s="324">
        <v>0.45681440000000001</v>
      </c>
      <c r="BP45" s="324">
        <v>0.44819150000000002</v>
      </c>
      <c r="BQ45" s="324">
        <v>0.43566769999999999</v>
      </c>
      <c r="BR45" s="324">
        <v>0.47672059999999999</v>
      </c>
      <c r="BS45" s="324">
        <v>0.5879664</v>
      </c>
      <c r="BT45" s="324">
        <v>0.64621280000000003</v>
      </c>
      <c r="BU45" s="324">
        <v>0.71521400000000002</v>
      </c>
      <c r="BV45" s="324">
        <v>0.7165937</v>
      </c>
      <c r="BX45" s="698"/>
      <c r="BY45" s="698"/>
    </row>
    <row r="46" spans="1:77" ht="11.15" customHeight="1" x14ac:dyDescent="0.25">
      <c r="A46" s="61" t="s">
        <v>875</v>
      </c>
      <c r="B46" s="176" t="s">
        <v>404</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v>
      </c>
      <c r="AD46" s="208">
        <v>0.81646600000000003</v>
      </c>
      <c r="AE46" s="208">
        <v>0.95370900000000003</v>
      </c>
      <c r="AF46" s="208">
        <v>1.0740000000000001</v>
      </c>
      <c r="AG46" s="208">
        <v>1.1131610000000001</v>
      </c>
      <c r="AH46" s="208">
        <v>1.117354</v>
      </c>
      <c r="AI46" s="208">
        <v>1.0995999999999999</v>
      </c>
      <c r="AJ46" s="208">
        <v>1.1033219999999999</v>
      </c>
      <c r="AK46" s="208">
        <v>1.0679000000000001</v>
      </c>
      <c r="AL46" s="208">
        <v>1.0580959999999999</v>
      </c>
      <c r="AM46" s="208">
        <v>1.0235160000000001</v>
      </c>
      <c r="AN46" s="208">
        <v>1.008785</v>
      </c>
      <c r="AO46" s="208">
        <v>1.1134189999999999</v>
      </c>
      <c r="AP46" s="208">
        <v>1.162433</v>
      </c>
      <c r="AQ46" s="208">
        <v>1.183935</v>
      </c>
      <c r="AR46" s="208">
        <v>1.2100660000000001</v>
      </c>
      <c r="AS46" s="208">
        <v>1.2055480000000001</v>
      </c>
      <c r="AT46" s="208">
        <v>1.202032</v>
      </c>
      <c r="AU46" s="208">
        <v>1.1939329999999999</v>
      </c>
      <c r="AV46" s="208">
        <v>1.175225</v>
      </c>
      <c r="AW46" s="208">
        <v>1.1783330000000001</v>
      </c>
      <c r="AX46" s="208">
        <v>1.178903</v>
      </c>
      <c r="AY46" s="208">
        <v>1.0812900000000001</v>
      </c>
      <c r="AZ46" s="208">
        <v>1.128714</v>
      </c>
      <c r="BA46" s="208">
        <v>1.1419686452</v>
      </c>
      <c r="BB46" s="208">
        <v>1.1747222067</v>
      </c>
      <c r="BC46" s="324">
        <v>1.180782</v>
      </c>
      <c r="BD46" s="324">
        <v>1.1784399999999999</v>
      </c>
      <c r="BE46" s="324">
        <v>1.1893180000000001</v>
      </c>
      <c r="BF46" s="324">
        <v>1.1785730000000001</v>
      </c>
      <c r="BG46" s="324">
        <v>1.165157</v>
      </c>
      <c r="BH46" s="324">
        <v>1.159664</v>
      </c>
      <c r="BI46" s="324">
        <v>1.1587879999999999</v>
      </c>
      <c r="BJ46" s="324">
        <v>1.1557710000000001</v>
      </c>
      <c r="BK46" s="324">
        <v>1.0602130000000001</v>
      </c>
      <c r="BL46" s="324">
        <v>1.1052960000000001</v>
      </c>
      <c r="BM46" s="324">
        <v>1.1139570000000001</v>
      </c>
      <c r="BN46" s="324">
        <v>1.162539</v>
      </c>
      <c r="BO46" s="324">
        <v>1.1811119999999999</v>
      </c>
      <c r="BP46" s="324">
        <v>1.1944109999999999</v>
      </c>
      <c r="BQ46" s="324">
        <v>1.1948399999999999</v>
      </c>
      <c r="BR46" s="324">
        <v>1.184901</v>
      </c>
      <c r="BS46" s="324">
        <v>1.1659459999999999</v>
      </c>
      <c r="BT46" s="324">
        <v>1.1657169999999999</v>
      </c>
      <c r="BU46" s="324">
        <v>1.1720630000000001</v>
      </c>
      <c r="BV46" s="324">
        <v>1.170382</v>
      </c>
      <c r="BX46" s="698"/>
      <c r="BY46" s="698"/>
    </row>
    <row r="47" spans="1:77" ht="11.15" customHeight="1" x14ac:dyDescent="0.25">
      <c r="A47" s="61" t="s">
        <v>752</v>
      </c>
      <c r="B47" s="566" t="s">
        <v>405</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-2.5799999999999998E-3</v>
      </c>
      <c r="AD47" s="208">
        <v>0.19473299999999999</v>
      </c>
      <c r="AE47" s="208">
        <v>0.207096</v>
      </c>
      <c r="AF47" s="208">
        <v>0.24610000000000001</v>
      </c>
      <c r="AG47" s="208">
        <v>0.46290300000000001</v>
      </c>
      <c r="AH47" s="208">
        <v>0.51287099999999997</v>
      </c>
      <c r="AI47" s="208">
        <v>0.35903299999999999</v>
      </c>
      <c r="AJ47" s="208">
        <v>0.28261199999999997</v>
      </c>
      <c r="AK47" s="208">
        <v>0.24496599999999999</v>
      </c>
      <c r="AL47" s="208">
        <v>3.8386999999999998E-2</v>
      </c>
      <c r="AM47" s="208">
        <v>-8.2903000000000004E-2</v>
      </c>
      <c r="AN47" s="208">
        <v>-0.11607099999999999</v>
      </c>
      <c r="AO47" s="208">
        <v>-3.8095999999999998E-2</v>
      </c>
      <c r="AP47" s="208">
        <v>3.7433000000000001E-2</v>
      </c>
      <c r="AQ47" s="208">
        <v>0.31251600000000002</v>
      </c>
      <c r="AR47" s="208">
        <v>0.31986599999999998</v>
      </c>
      <c r="AS47" s="208">
        <v>0.433645</v>
      </c>
      <c r="AT47" s="208">
        <v>0.41132200000000002</v>
      </c>
      <c r="AU47" s="208">
        <v>7.3599999999999999E-2</v>
      </c>
      <c r="AV47" s="208">
        <v>6.3129000000000005E-2</v>
      </c>
      <c r="AW47" s="208">
        <v>0.194966</v>
      </c>
      <c r="AX47" s="208">
        <v>0.327322</v>
      </c>
      <c r="AY47" s="208">
        <v>-0.105064</v>
      </c>
      <c r="AZ47" s="208">
        <v>-0.18435699999999999</v>
      </c>
      <c r="BA47" s="208">
        <v>0.17048633209</v>
      </c>
      <c r="BB47" s="208">
        <v>0.28731731560000001</v>
      </c>
      <c r="BC47" s="324">
        <v>0.379575</v>
      </c>
      <c r="BD47" s="324">
        <v>0.33167360000000001</v>
      </c>
      <c r="BE47" s="324">
        <v>0.37779439999999997</v>
      </c>
      <c r="BF47" s="324">
        <v>0.37538189999999999</v>
      </c>
      <c r="BG47" s="324">
        <v>0.30256860000000002</v>
      </c>
      <c r="BH47" s="324">
        <v>0.21116170000000001</v>
      </c>
      <c r="BI47" s="324">
        <v>0.26689879999999999</v>
      </c>
      <c r="BJ47" s="324">
        <v>0.36169560000000001</v>
      </c>
      <c r="BK47" s="324">
        <v>6.9404300000000002E-2</v>
      </c>
      <c r="BL47" s="324">
        <v>4.3805799999999999E-2</v>
      </c>
      <c r="BM47" s="324">
        <v>0.1185274</v>
      </c>
      <c r="BN47" s="324">
        <v>0.18236189999999999</v>
      </c>
      <c r="BO47" s="324">
        <v>0.34662890000000002</v>
      </c>
      <c r="BP47" s="324">
        <v>0.31039050000000001</v>
      </c>
      <c r="BQ47" s="324">
        <v>0.39972419999999997</v>
      </c>
      <c r="BR47" s="324">
        <v>0.4066688</v>
      </c>
      <c r="BS47" s="324">
        <v>0.31456509999999999</v>
      </c>
      <c r="BT47" s="324">
        <v>0.21455109999999999</v>
      </c>
      <c r="BU47" s="324">
        <v>0.2710977</v>
      </c>
      <c r="BV47" s="324">
        <v>0.35451199999999999</v>
      </c>
      <c r="BX47" s="698"/>
      <c r="BY47" s="698"/>
    </row>
    <row r="48" spans="1:77" ht="11.15" customHeight="1" x14ac:dyDescent="0.25">
      <c r="A48" s="61" t="s">
        <v>753</v>
      </c>
      <c r="B48" s="176" t="s">
        <v>801</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0.162354</v>
      </c>
      <c r="AB48" s="208">
        <v>0.75913699999999995</v>
      </c>
      <c r="AC48" s="208">
        <v>0.32545099999999999</v>
      </c>
      <c r="AD48" s="208">
        <v>0.1169</v>
      </c>
      <c r="AE48" s="208">
        <v>0.45706400000000003</v>
      </c>
      <c r="AF48" s="208">
        <v>0.88666599999999995</v>
      </c>
      <c r="AG48" s="208">
        <v>0.71116100000000004</v>
      </c>
      <c r="AH48" s="208">
        <v>1.0440959999999999</v>
      </c>
      <c r="AI48" s="208">
        <v>0.80363300000000004</v>
      </c>
      <c r="AJ48" s="208">
        <v>0.64729000000000003</v>
      </c>
      <c r="AK48" s="208">
        <v>0.16289999999999999</v>
      </c>
      <c r="AL48" s="208">
        <v>0.54877399999999998</v>
      </c>
      <c r="AM48" s="208">
        <v>0.11651599999999999</v>
      </c>
      <c r="AN48" s="208">
        <v>1.0418210000000001</v>
      </c>
      <c r="AO48" s="208">
        <v>0.99299999999999999</v>
      </c>
      <c r="AP48" s="208">
        <v>1.0066660000000001</v>
      </c>
      <c r="AQ48" s="208">
        <v>0.921871</v>
      </c>
      <c r="AR48" s="208">
        <v>0.83716599999999997</v>
      </c>
      <c r="AS48" s="208">
        <v>0.873</v>
      </c>
      <c r="AT48" s="208">
        <v>0.80483800000000005</v>
      </c>
      <c r="AU48" s="208">
        <v>0.75466599999999995</v>
      </c>
      <c r="AV48" s="208">
        <v>0.72196700000000003</v>
      </c>
      <c r="AW48" s="208">
        <v>0.18463299999999999</v>
      </c>
      <c r="AX48" s="208">
        <v>-8.158E-2</v>
      </c>
      <c r="AY48" s="208">
        <v>-0.27364500000000003</v>
      </c>
      <c r="AZ48" s="208">
        <v>0.57425000000000004</v>
      </c>
      <c r="BA48" s="208">
        <v>0.70099999999999996</v>
      </c>
      <c r="BB48" s="208">
        <v>0.90192547999999995</v>
      </c>
      <c r="BC48" s="324">
        <v>0.87147549999999996</v>
      </c>
      <c r="BD48" s="324">
        <v>0.79153709999999999</v>
      </c>
      <c r="BE48" s="324">
        <v>0.67501699999999998</v>
      </c>
      <c r="BF48" s="324">
        <v>0.70336410000000005</v>
      </c>
      <c r="BG48" s="324">
        <v>0.58211400000000002</v>
      </c>
      <c r="BH48" s="324">
        <v>0.77410540000000005</v>
      </c>
      <c r="BI48" s="324">
        <v>0.27907100000000001</v>
      </c>
      <c r="BJ48" s="324">
        <v>-0.15840489999999999</v>
      </c>
      <c r="BK48" s="324">
        <v>0.18116950000000001</v>
      </c>
      <c r="BL48" s="324">
        <v>0.55500130000000003</v>
      </c>
      <c r="BM48" s="324">
        <v>0.71012249999999999</v>
      </c>
      <c r="BN48" s="324">
        <v>0.80749479999999996</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8"/>
      <c r="BY48" s="698"/>
    </row>
    <row r="49" spans="1:79" ht="11.15" customHeight="1" x14ac:dyDescent="0.25">
      <c r="A49" s="61" t="s">
        <v>754</v>
      </c>
      <c r="B49" s="176" t="s">
        <v>802</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1.225E-3</v>
      </c>
      <c r="AB49" s="208">
        <v>-1.03E-4</v>
      </c>
      <c r="AC49" s="208">
        <v>9.6699999999999998E-4</v>
      </c>
      <c r="AD49" s="208">
        <v>-1E-4</v>
      </c>
      <c r="AE49" s="208">
        <v>1.225E-3</v>
      </c>
      <c r="AF49" s="208">
        <v>2.9999999999999997E-4</v>
      </c>
      <c r="AG49" s="208">
        <v>4.5100000000000001E-4</v>
      </c>
      <c r="AH49" s="208">
        <v>3.5399999999999999E-4</v>
      </c>
      <c r="AI49" s="208">
        <v>3.6600000000000001E-4</v>
      </c>
      <c r="AJ49" s="208">
        <v>2.9E-4</v>
      </c>
      <c r="AK49" s="208">
        <v>2.33E-4</v>
      </c>
      <c r="AL49" s="208">
        <v>1.93E-4</v>
      </c>
      <c r="AM49" s="208">
        <v>5.8E-4</v>
      </c>
      <c r="AN49" s="208">
        <v>3.57E-4</v>
      </c>
      <c r="AO49" s="208">
        <v>5.8E-4</v>
      </c>
      <c r="AP49" s="208">
        <v>2.33E-4</v>
      </c>
      <c r="AQ49" s="208">
        <v>5.8E-4</v>
      </c>
      <c r="AR49" s="208">
        <v>4.3300000000000001E-4</v>
      </c>
      <c r="AS49" s="208">
        <v>7.7399999999999995E-4</v>
      </c>
      <c r="AT49" s="208">
        <v>2.5799999999999998E-4</v>
      </c>
      <c r="AU49" s="208">
        <v>3.6600000000000001E-4</v>
      </c>
      <c r="AV49" s="208">
        <v>3.5399999999999999E-4</v>
      </c>
      <c r="AW49" s="208">
        <v>4.66E-4</v>
      </c>
      <c r="AX49" s="208">
        <v>6.4499999999999996E-4</v>
      </c>
      <c r="AY49" s="208">
        <v>-2.6120000000000002E-3</v>
      </c>
      <c r="AZ49" s="208">
        <v>-6.679E-3</v>
      </c>
      <c r="BA49" s="208">
        <v>2.36333E-4</v>
      </c>
      <c r="BB49" s="208">
        <v>1.3300000000000001E-4</v>
      </c>
      <c r="BC49" s="324">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5" customHeight="1" x14ac:dyDescent="0.25">
      <c r="A50" s="61" t="s">
        <v>755</v>
      </c>
      <c r="B50" s="176" t="s">
        <v>570</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18.538029999999999</v>
      </c>
      <c r="AB50" s="208">
        <v>18.321342999999999</v>
      </c>
      <c r="AC50" s="208">
        <v>17.104772000000001</v>
      </c>
      <c r="AD50" s="208">
        <v>14.217565</v>
      </c>
      <c r="AE50" s="208">
        <v>14.923222000000001</v>
      </c>
      <c r="AF50" s="208">
        <v>16.343897999999999</v>
      </c>
      <c r="AG50" s="208">
        <v>17.077062000000002</v>
      </c>
      <c r="AH50" s="208">
        <v>17.248545</v>
      </c>
      <c r="AI50" s="208">
        <v>16.371731</v>
      </c>
      <c r="AJ50" s="208">
        <v>16.065158</v>
      </c>
      <c r="AK50" s="208">
        <v>16.237065000000001</v>
      </c>
      <c r="AL50" s="208">
        <v>16.355803999999999</v>
      </c>
      <c r="AM50" s="208">
        <v>16.170482</v>
      </c>
      <c r="AN50" s="208">
        <v>14.786962000000001</v>
      </c>
      <c r="AO50" s="208">
        <v>16.966418000000001</v>
      </c>
      <c r="AP50" s="208">
        <v>17.817931000000002</v>
      </c>
      <c r="AQ50" s="208">
        <v>18.444063</v>
      </c>
      <c r="AR50" s="208">
        <v>18.971397</v>
      </c>
      <c r="AS50" s="208">
        <v>18.796385000000001</v>
      </c>
      <c r="AT50" s="208">
        <v>18.570578000000001</v>
      </c>
      <c r="AU50" s="208">
        <v>17.789231000000001</v>
      </c>
      <c r="AV50" s="208">
        <v>17.689029000000001</v>
      </c>
      <c r="AW50" s="208">
        <v>18.054497999999999</v>
      </c>
      <c r="AX50" s="208">
        <v>17.979064000000001</v>
      </c>
      <c r="AY50" s="208">
        <v>16.855032999999999</v>
      </c>
      <c r="AZ50" s="208">
        <v>17.529962999999999</v>
      </c>
      <c r="BA50" s="208">
        <v>18.31326653</v>
      </c>
      <c r="BB50" s="208">
        <v>18.480218068999999</v>
      </c>
      <c r="BC50" s="324">
        <v>19.4895</v>
      </c>
      <c r="BD50" s="324">
        <v>19.612860000000001</v>
      </c>
      <c r="BE50" s="324">
        <v>19.0718</v>
      </c>
      <c r="BF50" s="324">
        <v>19.460799999999999</v>
      </c>
      <c r="BG50" s="324">
        <v>19.004850000000001</v>
      </c>
      <c r="BH50" s="324">
        <v>18.105450000000001</v>
      </c>
      <c r="BI50" s="324">
        <v>18.14969</v>
      </c>
      <c r="BJ50" s="324">
        <v>18.738939999999999</v>
      </c>
      <c r="BK50" s="324">
        <v>17.600269999999998</v>
      </c>
      <c r="BL50" s="324">
        <v>16.31934</v>
      </c>
      <c r="BM50" s="324">
        <v>17.91056</v>
      </c>
      <c r="BN50" s="324">
        <v>18.662610000000001</v>
      </c>
      <c r="BO50" s="324">
        <v>19.236440000000002</v>
      </c>
      <c r="BP50" s="324">
        <v>19.156590000000001</v>
      </c>
      <c r="BQ50" s="324">
        <v>19.009779999999999</v>
      </c>
      <c r="BR50" s="324">
        <v>19.383600000000001</v>
      </c>
      <c r="BS50" s="324">
        <v>18.554880000000001</v>
      </c>
      <c r="BT50" s="324">
        <v>18.031490000000002</v>
      </c>
      <c r="BU50" s="324">
        <v>18.609570000000001</v>
      </c>
      <c r="BV50" s="324">
        <v>18.969239999999999</v>
      </c>
      <c r="BX50" s="698"/>
      <c r="BY50" s="698"/>
      <c r="BZ50" s="700"/>
      <c r="CA50" s="699"/>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324"/>
      <c r="BD51" s="324"/>
      <c r="BE51" s="324"/>
      <c r="BF51" s="324"/>
      <c r="BG51" s="324"/>
      <c r="BH51" s="324"/>
      <c r="BI51" s="324"/>
      <c r="BJ51" s="324"/>
      <c r="BK51" s="324"/>
      <c r="BL51" s="324"/>
      <c r="BM51" s="324"/>
      <c r="BN51" s="324"/>
      <c r="BO51" s="324"/>
      <c r="BP51" s="324"/>
      <c r="BQ51" s="324"/>
      <c r="BR51" s="324"/>
      <c r="BS51" s="324"/>
      <c r="BT51" s="324"/>
      <c r="BU51" s="324"/>
      <c r="BV51" s="324"/>
    </row>
    <row r="52" spans="1:79" ht="11.15" customHeight="1" x14ac:dyDescent="0.25">
      <c r="A52" s="61" t="s">
        <v>505</v>
      </c>
      <c r="B52" s="177" t="s">
        <v>406</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1.128091</v>
      </c>
      <c r="AB52" s="208">
        <v>0.94133999999999995</v>
      </c>
      <c r="AC52" s="208">
        <v>0.97412600000000005</v>
      </c>
      <c r="AD52" s="208">
        <v>0.77373199999999998</v>
      </c>
      <c r="AE52" s="208">
        <v>0.80803000000000003</v>
      </c>
      <c r="AF52" s="208">
        <v>0.87066299999999996</v>
      </c>
      <c r="AG52" s="208">
        <v>0.92867299999999997</v>
      </c>
      <c r="AH52" s="208">
        <v>0.923902</v>
      </c>
      <c r="AI52" s="208">
        <v>0.94806299999999999</v>
      </c>
      <c r="AJ52" s="208">
        <v>0.92428699999999997</v>
      </c>
      <c r="AK52" s="208">
        <v>0.93443200000000004</v>
      </c>
      <c r="AL52" s="208">
        <v>0.91493100000000005</v>
      </c>
      <c r="AM52" s="208">
        <v>0.89135200000000003</v>
      </c>
      <c r="AN52" s="208">
        <v>0.76456800000000003</v>
      </c>
      <c r="AO52" s="208">
        <v>0.86360800000000004</v>
      </c>
      <c r="AP52" s="208">
        <v>0.94893099999999997</v>
      </c>
      <c r="AQ52" s="208">
        <v>1.0244139999999999</v>
      </c>
      <c r="AR52" s="208">
        <v>0.92243299999999995</v>
      </c>
      <c r="AS52" s="208">
        <v>0.95986700000000003</v>
      </c>
      <c r="AT52" s="208">
        <v>1.008737</v>
      </c>
      <c r="AU52" s="208">
        <v>0.936666</v>
      </c>
      <c r="AV52" s="208">
        <v>1.013287</v>
      </c>
      <c r="AW52" s="208">
        <v>1.0125949999999999</v>
      </c>
      <c r="AX52" s="208">
        <v>1.0832520000000001</v>
      </c>
      <c r="AY52" s="208">
        <v>0.98418499999999998</v>
      </c>
      <c r="AZ52" s="208">
        <v>0.90092899999999998</v>
      </c>
      <c r="BA52" s="208">
        <v>1.0332269999999999</v>
      </c>
      <c r="BB52" s="208">
        <v>1.1267</v>
      </c>
      <c r="BC52" s="324">
        <v>1.0699829999999999</v>
      </c>
      <c r="BD52" s="324">
        <v>1.0493950000000001</v>
      </c>
      <c r="BE52" s="324">
        <v>1.0497399999999999</v>
      </c>
      <c r="BF52" s="324">
        <v>1.066082</v>
      </c>
      <c r="BG52" s="324">
        <v>1.064667</v>
      </c>
      <c r="BH52" s="324">
        <v>1.0043610000000001</v>
      </c>
      <c r="BI52" s="324">
        <v>1.0787420000000001</v>
      </c>
      <c r="BJ52" s="324">
        <v>1.0895969999999999</v>
      </c>
      <c r="BK52" s="324">
        <v>1.083798</v>
      </c>
      <c r="BL52" s="324">
        <v>1.0039009999999999</v>
      </c>
      <c r="BM52" s="324">
        <v>0.99437819999999999</v>
      </c>
      <c r="BN52" s="324">
        <v>0.99765340000000002</v>
      </c>
      <c r="BO52" s="324">
        <v>0.9869346</v>
      </c>
      <c r="BP52" s="324">
        <v>0.96074530000000002</v>
      </c>
      <c r="BQ52" s="324">
        <v>0.95820819999999995</v>
      </c>
      <c r="BR52" s="324">
        <v>1.0245280000000001</v>
      </c>
      <c r="BS52" s="324">
        <v>0.98457289999999997</v>
      </c>
      <c r="BT52" s="324">
        <v>0.961032</v>
      </c>
      <c r="BU52" s="324">
        <v>1.0161530000000001</v>
      </c>
      <c r="BV52" s="324">
        <v>1.0547299999999999</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324"/>
      <c r="BD53" s="324"/>
      <c r="BE53" s="324"/>
      <c r="BF53" s="324"/>
      <c r="BG53" s="324"/>
      <c r="BH53" s="324"/>
      <c r="BI53" s="324"/>
      <c r="BJ53" s="324"/>
      <c r="BK53" s="324"/>
      <c r="BL53" s="324"/>
      <c r="BM53" s="324"/>
      <c r="BN53" s="324"/>
      <c r="BO53" s="324"/>
      <c r="BP53" s="324"/>
      <c r="BQ53" s="324"/>
      <c r="BR53" s="324"/>
      <c r="BS53" s="324"/>
      <c r="BT53" s="324"/>
      <c r="BU53" s="324"/>
      <c r="BV53" s="324"/>
    </row>
    <row r="54" spans="1:79" ht="11.15" customHeight="1" x14ac:dyDescent="0.25">
      <c r="A54" s="57"/>
      <c r="B54" s="154" t="s">
        <v>571</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324"/>
      <c r="BD54" s="324"/>
      <c r="BE54" s="324"/>
      <c r="BF54" s="324"/>
      <c r="BG54" s="324"/>
      <c r="BH54" s="324"/>
      <c r="BI54" s="324"/>
      <c r="BJ54" s="324"/>
      <c r="BK54" s="324"/>
      <c r="BL54" s="324"/>
      <c r="BM54" s="324"/>
      <c r="BN54" s="324"/>
      <c r="BO54" s="324"/>
      <c r="BP54" s="324"/>
      <c r="BQ54" s="324"/>
      <c r="BR54" s="324"/>
      <c r="BS54" s="324"/>
      <c r="BT54" s="324"/>
      <c r="BU54" s="324"/>
      <c r="BV54" s="324"/>
    </row>
    <row r="55" spans="1:79" ht="11.15" customHeight="1" x14ac:dyDescent="0.25">
      <c r="A55" s="565" t="s">
        <v>969</v>
      </c>
      <c r="B55" s="566" t="s">
        <v>961</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0.38783800000000002</v>
      </c>
      <c r="AB55" s="208">
        <v>0.381241</v>
      </c>
      <c r="AC55" s="208">
        <v>0.621</v>
      </c>
      <c r="AD55" s="208">
        <v>0.68279999999999996</v>
      </c>
      <c r="AE55" s="208">
        <v>0.67103199999999996</v>
      </c>
      <c r="AF55" s="208">
        <v>0.71040000000000003</v>
      </c>
      <c r="AG55" s="208">
        <v>0.73216099999999995</v>
      </c>
      <c r="AH55" s="208">
        <v>0.712032</v>
      </c>
      <c r="AI55" s="208">
        <v>0.55546600000000002</v>
      </c>
      <c r="AJ55" s="208">
        <v>0.40983799999999998</v>
      </c>
      <c r="AK55" s="208">
        <v>0.33329999999999999</v>
      </c>
      <c r="AL55" s="208">
        <v>0.34696700000000003</v>
      </c>
      <c r="AM55" s="208">
        <v>0.36725799999999997</v>
      </c>
      <c r="AN55" s="208">
        <v>0.34267799999999998</v>
      </c>
      <c r="AO55" s="208">
        <v>0.59428999999999998</v>
      </c>
      <c r="AP55" s="208">
        <v>0.77866599999999997</v>
      </c>
      <c r="AQ55" s="208">
        <v>0.89974100000000001</v>
      </c>
      <c r="AR55" s="208">
        <v>0.88090000000000002</v>
      </c>
      <c r="AS55" s="208">
        <v>0.84980599999999995</v>
      </c>
      <c r="AT55" s="208">
        <v>0.80548299999999995</v>
      </c>
      <c r="AU55" s="208">
        <v>0.60673299999999997</v>
      </c>
      <c r="AV55" s="208">
        <v>0.48303200000000002</v>
      </c>
      <c r="AW55" s="208">
        <v>0.385266</v>
      </c>
      <c r="AX55" s="208">
        <v>0.38845099999999999</v>
      </c>
      <c r="AY55" s="208">
        <v>0.37948300000000001</v>
      </c>
      <c r="AZ55" s="208">
        <v>0.45524999999999999</v>
      </c>
      <c r="BA55" s="208">
        <v>0.65474118999999997</v>
      </c>
      <c r="BB55" s="208">
        <v>0.80801699000000005</v>
      </c>
      <c r="BC55" s="324">
        <v>0.8497711</v>
      </c>
      <c r="BD55" s="324">
        <v>0.8878836</v>
      </c>
      <c r="BE55" s="324">
        <v>0.87500829999999996</v>
      </c>
      <c r="BF55" s="324">
        <v>0.84754430000000003</v>
      </c>
      <c r="BG55" s="324">
        <v>0.62745079999999998</v>
      </c>
      <c r="BH55" s="324">
        <v>0.46457530000000002</v>
      </c>
      <c r="BI55" s="324">
        <v>0.34586240000000001</v>
      </c>
      <c r="BJ55" s="324">
        <v>0.37084620000000001</v>
      </c>
      <c r="BK55" s="324">
        <v>0.38065779999999999</v>
      </c>
      <c r="BL55" s="324">
        <v>0.43533490000000002</v>
      </c>
      <c r="BM55" s="324">
        <v>0.65604589999999996</v>
      </c>
      <c r="BN55" s="324">
        <v>0.79655180000000003</v>
      </c>
      <c r="BO55" s="324">
        <v>0.83962009999999998</v>
      </c>
      <c r="BP55" s="324">
        <v>0.87649100000000002</v>
      </c>
      <c r="BQ55" s="324">
        <v>0.86431219999999997</v>
      </c>
      <c r="BR55" s="324">
        <v>0.83486800000000005</v>
      </c>
      <c r="BS55" s="324">
        <v>0.61472629999999995</v>
      </c>
      <c r="BT55" s="324">
        <v>0.45138410000000001</v>
      </c>
      <c r="BU55" s="324">
        <v>0.32933610000000002</v>
      </c>
      <c r="BV55" s="324">
        <v>0.34179929999999997</v>
      </c>
    </row>
    <row r="56" spans="1:79" ht="11.15" customHeight="1" x14ac:dyDescent="0.25">
      <c r="A56" s="61" t="s">
        <v>756</v>
      </c>
      <c r="B56" s="176" t="s">
        <v>407</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9.6259669999999993</v>
      </c>
      <c r="AB56" s="208">
        <v>9.7424130000000009</v>
      </c>
      <c r="AC56" s="208">
        <v>8.5758379999999992</v>
      </c>
      <c r="AD56" s="208">
        <v>6.3654000000000002</v>
      </c>
      <c r="AE56" s="208">
        <v>7.476451</v>
      </c>
      <c r="AF56" s="208">
        <v>8.7479659999999999</v>
      </c>
      <c r="AG56" s="208">
        <v>9.0260960000000008</v>
      </c>
      <c r="AH56" s="208">
        <v>9.3119029999999992</v>
      </c>
      <c r="AI56" s="208">
        <v>9.0901329999999998</v>
      </c>
      <c r="AJ56" s="208">
        <v>9.2523540000000004</v>
      </c>
      <c r="AK56" s="208">
        <v>8.8832000000000004</v>
      </c>
      <c r="AL56" s="208">
        <v>8.8092900000000007</v>
      </c>
      <c r="AM56" s="208">
        <v>8.519774</v>
      </c>
      <c r="AN56" s="208">
        <v>8.3963570000000001</v>
      </c>
      <c r="AO56" s="208">
        <v>9.2834509999999995</v>
      </c>
      <c r="AP56" s="208">
        <v>9.6359999999999992</v>
      </c>
      <c r="AQ56" s="208">
        <v>9.8667090000000002</v>
      </c>
      <c r="AR56" s="208">
        <v>9.9492329999999995</v>
      </c>
      <c r="AS56" s="208">
        <v>9.9333220000000004</v>
      </c>
      <c r="AT56" s="208">
        <v>9.8645479999999992</v>
      </c>
      <c r="AU56" s="208">
        <v>9.6735000000000007</v>
      </c>
      <c r="AV56" s="208">
        <v>9.6965800000000009</v>
      </c>
      <c r="AW56" s="208">
        <v>9.7026660000000007</v>
      </c>
      <c r="AX56" s="208">
        <v>9.6581609999999998</v>
      </c>
      <c r="AY56" s="208">
        <v>8.7561289999999996</v>
      </c>
      <c r="AZ56" s="208">
        <v>9.3859639999999995</v>
      </c>
      <c r="BA56" s="208">
        <v>9.4749999999999996</v>
      </c>
      <c r="BB56" s="208">
        <v>9.5621237333</v>
      </c>
      <c r="BC56" s="324">
        <v>9.9723109999999995</v>
      </c>
      <c r="BD56" s="324">
        <v>10.115220000000001</v>
      </c>
      <c r="BE56" s="324">
        <v>9.8691940000000002</v>
      </c>
      <c r="BF56" s="324">
        <v>10.06963</v>
      </c>
      <c r="BG56" s="324">
        <v>9.9350400000000008</v>
      </c>
      <c r="BH56" s="324">
        <v>9.8393660000000001</v>
      </c>
      <c r="BI56" s="324">
        <v>9.6471920000000004</v>
      </c>
      <c r="BJ56" s="324">
        <v>9.7154579999999999</v>
      </c>
      <c r="BK56" s="324">
        <v>9.2558520000000009</v>
      </c>
      <c r="BL56" s="324">
        <v>8.86083</v>
      </c>
      <c r="BM56" s="324">
        <v>9.2854189999999992</v>
      </c>
      <c r="BN56" s="324">
        <v>9.6010790000000004</v>
      </c>
      <c r="BO56" s="324">
        <v>9.7833900000000007</v>
      </c>
      <c r="BP56" s="324">
        <v>9.7333119999999997</v>
      </c>
      <c r="BQ56" s="324">
        <v>9.6269860000000005</v>
      </c>
      <c r="BR56" s="324">
        <v>9.9029559999999996</v>
      </c>
      <c r="BS56" s="324">
        <v>9.6366759999999996</v>
      </c>
      <c r="BT56" s="324">
        <v>9.7046069999999993</v>
      </c>
      <c r="BU56" s="324">
        <v>9.9241740000000007</v>
      </c>
      <c r="BV56" s="324">
        <v>10.064299999999999</v>
      </c>
    </row>
    <row r="57" spans="1:79" ht="11.15" customHeight="1" x14ac:dyDescent="0.25">
      <c r="A57" s="61" t="s">
        <v>757</v>
      </c>
      <c r="B57" s="176" t="s">
        <v>408</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1.666344</v>
      </c>
      <c r="AC57" s="208">
        <v>1.3592580000000001</v>
      </c>
      <c r="AD57" s="208">
        <v>0.61903300000000006</v>
      </c>
      <c r="AE57" s="208">
        <v>0.50541899999999995</v>
      </c>
      <c r="AF57" s="208">
        <v>0.73313300000000003</v>
      </c>
      <c r="AG57" s="208">
        <v>0.83570900000000004</v>
      </c>
      <c r="AH57" s="208">
        <v>0.85099999999999998</v>
      </c>
      <c r="AI57" s="208">
        <v>0.79949999999999999</v>
      </c>
      <c r="AJ57" s="208">
        <v>0.82125800000000004</v>
      </c>
      <c r="AK57" s="208">
        <v>1.0617000000000001</v>
      </c>
      <c r="AL57" s="208">
        <v>1.1251930000000001</v>
      </c>
      <c r="AM57" s="208">
        <v>1.2263539999999999</v>
      </c>
      <c r="AN57" s="208">
        <v>0.94935700000000001</v>
      </c>
      <c r="AO57" s="208">
        <v>1.101</v>
      </c>
      <c r="AP57" s="208">
        <v>1.2626329999999999</v>
      </c>
      <c r="AQ57" s="208">
        <v>1.3080639999999999</v>
      </c>
      <c r="AR57" s="208">
        <v>1.3831329999999999</v>
      </c>
      <c r="AS57" s="208">
        <v>1.423387</v>
      </c>
      <c r="AT57" s="208">
        <v>1.4352579999999999</v>
      </c>
      <c r="AU57" s="208">
        <v>1.355666</v>
      </c>
      <c r="AV57" s="208">
        <v>1.321096</v>
      </c>
      <c r="AW57" s="208">
        <v>1.4354659999999999</v>
      </c>
      <c r="AX57" s="208">
        <v>1.5121290000000001</v>
      </c>
      <c r="AY57" s="208">
        <v>1.516548</v>
      </c>
      <c r="AZ57" s="208">
        <v>1.5036430000000001</v>
      </c>
      <c r="BA57" s="208">
        <v>1.446</v>
      </c>
      <c r="BB57" s="208">
        <v>1.6336096</v>
      </c>
      <c r="BC57" s="324">
        <v>1.6605559999999999</v>
      </c>
      <c r="BD57" s="324">
        <v>1.6258220000000001</v>
      </c>
      <c r="BE57" s="324">
        <v>1.602943</v>
      </c>
      <c r="BF57" s="324">
        <v>1.6390229999999999</v>
      </c>
      <c r="BG57" s="324">
        <v>1.631969</v>
      </c>
      <c r="BH57" s="324">
        <v>1.537204</v>
      </c>
      <c r="BI57" s="324">
        <v>1.584192</v>
      </c>
      <c r="BJ57" s="324">
        <v>1.632951</v>
      </c>
      <c r="BK57" s="324">
        <v>1.5606530000000001</v>
      </c>
      <c r="BL57" s="324">
        <v>1.4333290000000001</v>
      </c>
      <c r="BM57" s="324">
        <v>1.5496449999999999</v>
      </c>
      <c r="BN57" s="324">
        <v>1.5722750000000001</v>
      </c>
      <c r="BO57" s="324">
        <v>1.6017250000000001</v>
      </c>
      <c r="BP57" s="324">
        <v>1.6154679999999999</v>
      </c>
      <c r="BQ57" s="324">
        <v>1.6422190000000001</v>
      </c>
      <c r="BR57" s="324">
        <v>1.6636610000000001</v>
      </c>
      <c r="BS57" s="324">
        <v>1.598104</v>
      </c>
      <c r="BT57" s="324">
        <v>1.512329</v>
      </c>
      <c r="BU57" s="324">
        <v>1.563958</v>
      </c>
      <c r="BV57" s="324">
        <v>1.593129</v>
      </c>
    </row>
    <row r="58" spans="1:79" ht="11.15" customHeight="1" x14ac:dyDescent="0.25">
      <c r="A58" s="61" t="s">
        <v>758</v>
      </c>
      <c r="B58" s="176" t="s">
        <v>409</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4.9529350000000001</v>
      </c>
      <c r="AD58" s="208">
        <v>5.0788000000000002</v>
      </c>
      <c r="AE58" s="208">
        <v>4.8181609999999999</v>
      </c>
      <c r="AF58" s="208">
        <v>4.5796659999999996</v>
      </c>
      <c r="AG58" s="208">
        <v>4.8427410000000002</v>
      </c>
      <c r="AH58" s="208">
        <v>4.8227409999999997</v>
      </c>
      <c r="AI58" s="208">
        <v>4.4935</v>
      </c>
      <c r="AJ58" s="208">
        <v>4.204161</v>
      </c>
      <c r="AK58" s="208">
        <v>4.5220000000000002</v>
      </c>
      <c r="AL58" s="208">
        <v>4.6329029999999998</v>
      </c>
      <c r="AM58" s="208">
        <v>4.5535480000000002</v>
      </c>
      <c r="AN58" s="208">
        <v>3.7661069999999999</v>
      </c>
      <c r="AO58" s="208">
        <v>4.5060320000000003</v>
      </c>
      <c r="AP58" s="208">
        <v>4.6066659999999997</v>
      </c>
      <c r="AQ58" s="208">
        <v>4.745806</v>
      </c>
      <c r="AR58" s="208">
        <v>4.9539</v>
      </c>
      <c r="AS58" s="208">
        <v>4.8536770000000002</v>
      </c>
      <c r="AT58" s="208">
        <v>4.7507409999999997</v>
      </c>
      <c r="AU58" s="208">
        <v>4.5503999999999998</v>
      </c>
      <c r="AV58" s="208">
        <v>4.721838</v>
      </c>
      <c r="AW58" s="208">
        <v>4.9541659999999998</v>
      </c>
      <c r="AX58" s="208">
        <v>4.922129</v>
      </c>
      <c r="AY58" s="208">
        <v>4.6440320000000002</v>
      </c>
      <c r="AZ58" s="208">
        <v>4.6657500000000001</v>
      </c>
      <c r="BA58" s="208">
        <v>5.0348387096999998</v>
      </c>
      <c r="BB58" s="208">
        <v>4.7780716666999998</v>
      </c>
      <c r="BC58" s="324">
        <v>5.1544819999999998</v>
      </c>
      <c r="BD58" s="324">
        <v>5.2061250000000001</v>
      </c>
      <c r="BE58" s="324">
        <v>5.0271800000000004</v>
      </c>
      <c r="BF58" s="324">
        <v>5.1064579999999999</v>
      </c>
      <c r="BG58" s="324">
        <v>5.0880619999999999</v>
      </c>
      <c r="BH58" s="324">
        <v>4.6936580000000001</v>
      </c>
      <c r="BI58" s="324">
        <v>5.0129570000000001</v>
      </c>
      <c r="BJ58" s="324">
        <v>5.3795380000000002</v>
      </c>
      <c r="BK58" s="324">
        <v>4.819464</v>
      </c>
      <c r="BL58" s="324">
        <v>4.2847270000000002</v>
      </c>
      <c r="BM58" s="324">
        <v>4.8024690000000003</v>
      </c>
      <c r="BN58" s="324">
        <v>4.9897689999999999</v>
      </c>
      <c r="BO58" s="324">
        <v>5.1970599999999996</v>
      </c>
      <c r="BP58" s="324">
        <v>5.1310269999999996</v>
      </c>
      <c r="BQ58" s="324">
        <v>5.081448</v>
      </c>
      <c r="BR58" s="324">
        <v>5.0991759999999999</v>
      </c>
      <c r="BS58" s="324">
        <v>4.9565190000000001</v>
      </c>
      <c r="BT58" s="324">
        <v>4.7165160000000004</v>
      </c>
      <c r="BU58" s="324">
        <v>5.133623</v>
      </c>
      <c r="BV58" s="324">
        <v>5.3283199999999997</v>
      </c>
      <c r="BX58" s="698"/>
      <c r="BY58" s="698"/>
      <c r="BZ58" s="698"/>
      <c r="CA58" s="699"/>
    </row>
    <row r="59" spans="1:79" ht="11.15" customHeight="1" x14ac:dyDescent="0.25">
      <c r="A59" s="61" t="s">
        <v>759</v>
      </c>
      <c r="B59" s="176" t="s">
        <v>410</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0.225741</v>
      </c>
      <c r="AB59" s="208">
        <v>0.25103399999999998</v>
      </c>
      <c r="AC59" s="208">
        <v>0.240871</v>
      </c>
      <c r="AD59" s="208">
        <v>0.13856599999999999</v>
      </c>
      <c r="AE59" s="208">
        <v>0.14274100000000001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0.22719300000000001</v>
      </c>
      <c r="AP59" s="208">
        <v>0.18133299999999999</v>
      </c>
      <c r="AQ59" s="208">
        <v>0.205903</v>
      </c>
      <c r="AR59" s="208">
        <v>0.216366</v>
      </c>
      <c r="AS59" s="208">
        <v>0.23406399999999999</v>
      </c>
      <c r="AT59" s="208">
        <v>0.21916099999999999</v>
      </c>
      <c r="AU59" s="208">
        <v>0.18390000000000001</v>
      </c>
      <c r="AV59" s="208">
        <v>0.22287100000000001</v>
      </c>
      <c r="AW59" s="208">
        <v>0.25119999999999998</v>
      </c>
      <c r="AX59" s="208">
        <v>0.19232199999999999</v>
      </c>
      <c r="AY59" s="208">
        <v>0.26267699999999999</v>
      </c>
      <c r="AZ59" s="208">
        <v>0.21832099999999999</v>
      </c>
      <c r="BA59" s="208">
        <v>0.24651612903</v>
      </c>
      <c r="BB59" s="208">
        <v>0.20189022667000001</v>
      </c>
      <c r="BC59" s="324">
        <v>0.21664739999999999</v>
      </c>
      <c r="BD59" s="324">
        <v>0.23790839999999999</v>
      </c>
      <c r="BE59" s="324">
        <v>0.23991309999999999</v>
      </c>
      <c r="BF59" s="324">
        <v>0.26736510000000002</v>
      </c>
      <c r="BG59" s="324">
        <v>0.26604240000000001</v>
      </c>
      <c r="BH59" s="324">
        <v>0.2639919</v>
      </c>
      <c r="BI59" s="324">
        <v>0.1828911</v>
      </c>
      <c r="BJ59" s="324">
        <v>0.21191679999999999</v>
      </c>
      <c r="BK59" s="324">
        <v>0.29048819999999997</v>
      </c>
      <c r="BL59" s="324">
        <v>0.20358899999999999</v>
      </c>
      <c r="BM59" s="324">
        <v>0.26098300000000002</v>
      </c>
      <c r="BN59" s="324">
        <v>0.2634667</v>
      </c>
      <c r="BO59" s="324">
        <v>0.25431009999999998</v>
      </c>
      <c r="BP59" s="324">
        <v>0.23074739999999999</v>
      </c>
      <c r="BQ59" s="324">
        <v>0.26075389999999998</v>
      </c>
      <c r="BR59" s="324">
        <v>0.27859460000000003</v>
      </c>
      <c r="BS59" s="324">
        <v>0.26663229999999999</v>
      </c>
      <c r="BT59" s="324">
        <v>0.26884010000000003</v>
      </c>
      <c r="BU59" s="324">
        <v>0.18942020000000001</v>
      </c>
      <c r="BV59" s="324">
        <v>0.21361849999999999</v>
      </c>
    </row>
    <row r="60" spans="1:79" ht="11.15" customHeight="1" x14ac:dyDescent="0.25">
      <c r="A60" s="61" t="s">
        <v>760</v>
      </c>
      <c r="B60" s="566" t="s">
        <v>970</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2.485608</v>
      </c>
      <c r="AB60" s="208">
        <v>2.4087890000000001</v>
      </c>
      <c r="AC60" s="208">
        <v>2.3289960000000001</v>
      </c>
      <c r="AD60" s="208">
        <v>2.1066980000000002</v>
      </c>
      <c r="AE60" s="208">
        <v>2.117448</v>
      </c>
      <c r="AF60" s="208">
        <v>2.204996</v>
      </c>
      <c r="AG60" s="208">
        <v>2.3503509999999999</v>
      </c>
      <c r="AH60" s="208">
        <v>2.2820939999999998</v>
      </c>
      <c r="AI60" s="208">
        <v>2.2138620000000002</v>
      </c>
      <c r="AJ60" s="208">
        <v>2.154318</v>
      </c>
      <c r="AK60" s="208">
        <v>2.2180970000000002</v>
      </c>
      <c r="AL60" s="208">
        <v>2.2107049999999999</v>
      </c>
      <c r="AM60" s="208">
        <v>2.2256420000000001</v>
      </c>
      <c r="AN60" s="208">
        <v>1.9095310000000001</v>
      </c>
      <c r="AO60" s="208">
        <v>2.1180599999999998</v>
      </c>
      <c r="AP60" s="208">
        <v>2.3015639999999999</v>
      </c>
      <c r="AQ60" s="208">
        <v>2.4422540000000001</v>
      </c>
      <c r="AR60" s="208">
        <v>2.5102980000000001</v>
      </c>
      <c r="AS60" s="208">
        <v>2.4619960000000001</v>
      </c>
      <c r="AT60" s="208">
        <v>2.504124</v>
      </c>
      <c r="AU60" s="208">
        <v>2.3556979999999998</v>
      </c>
      <c r="AV60" s="208">
        <v>2.2568990000000002</v>
      </c>
      <c r="AW60" s="208">
        <v>2.3383289999999999</v>
      </c>
      <c r="AX60" s="208">
        <v>2.3891239999999998</v>
      </c>
      <c r="AY60" s="208">
        <v>2.2803490000000002</v>
      </c>
      <c r="AZ60" s="208">
        <v>2.2019639999999998</v>
      </c>
      <c r="BA60" s="208">
        <v>2.4893975009</v>
      </c>
      <c r="BB60" s="208">
        <v>2.6232058522999999</v>
      </c>
      <c r="BC60" s="324">
        <v>2.7057180000000001</v>
      </c>
      <c r="BD60" s="324">
        <v>2.5892909999999998</v>
      </c>
      <c r="BE60" s="324">
        <v>2.507301</v>
      </c>
      <c r="BF60" s="324">
        <v>2.5968599999999999</v>
      </c>
      <c r="BG60" s="324">
        <v>2.5209480000000002</v>
      </c>
      <c r="BH60" s="324">
        <v>2.3110170000000001</v>
      </c>
      <c r="BI60" s="324">
        <v>2.4553389999999999</v>
      </c>
      <c r="BJ60" s="324">
        <v>2.5178219999999998</v>
      </c>
      <c r="BK60" s="324">
        <v>2.3769559999999998</v>
      </c>
      <c r="BL60" s="324">
        <v>2.105429</v>
      </c>
      <c r="BM60" s="324">
        <v>2.3503780000000001</v>
      </c>
      <c r="BN60" s="324">
        <v>2.437119</v>
      </c>
      <c r="BO60" s="324">
        <v>2.5472679999999999</v>
      </c>
      <c r="BP60" s="324">
        <v>2.5302910000000001</v>
      </c>
      <c r="BQ60" s="324">
        <v>2.4922689999999998</v>
      </c>
      <c r="BR60" s="324">
        <v>2.62887</v>
      </c>
      <c r="BS60" s="324">
        <v>2.4667970000000001</v>
      </c>
      <c r="BT60" s="324">
        <v>2.3388409999999999</v>
      </c>
      <c r="BU60" s="324">
        <v>2.4852129999999999</v>
      </c>
      <c r="BV60" s="324">
        <v>2.4828039999999998</v>
      </c>
    </row>
    <row r="61" spans="1:79" ht="11.15" customHeight="1" x14ac:dyDescent="0.25">
      <c r="A61" s="61" t="s">
        <v>761</v>
      </c>
      <c r="B61" s="176" t="s">
        <v>572</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19.666121</v>
      </c>
      <c r="AB61" s="208">
        <v>19.262682999999999</v>
      </c>
      <c r="AC61" s="208">
        <v>18.078897999999999</v>
      </c>
      <c r="AD61" s="208">
        <v>14.991296999999999</v>
      </c>
      <c r="AE61" s="208">
        <v>15.731252</v>
      </c>
      <c r="AF61" s="208">
        <v>17.214561</v>
      </c>
      <c r="AG61" s="208">
        <v>18.005735000000001</v>
      </c>
      <c r="AH61" s="208">
        <v>18.172446999999998</v>
      </c>
      <c r="AI61" s="208">
        <v>17.319794000000002</v>
      </c>
      <c r="AJ61" s="208">
        <v>16.989445</v>
      </c>
      <c r="AK61" s="208">
        <v>17.171496999999999</v>
      </c>
      <c r="AL61" s="208">
        <v>17.270734999999998</v>
      </c>
      <c r="AM61" s="208">
        <v>17.061834000000001</v>
      </c>
      <c r="AN61" s="208">
        <v>15.55153</v>
      </c>
      <c r="AO61" s="208">
        <v>17.830026</v>
      </c>
      <c r="AP61" s="208">
        <v>18.766862</v>
      </c>
      <c r="AQ61" s="208">
        <v>19.468477</v>
      </c>
      <c r="AR61" s="208">
        <v>19.893830000000001</v>
      </c>
      <c r="AS61" s="208">
        <v>19.756252</v>
      </c>
      <c r="AT61" s="208">
        <v>19.579315000000001</v>
      </c>
      <c r="AU61" s="208">
        <v>18.725897</v>
      </c>
      <c r="AV61" s="208">
        <v>18.702316</v>
      </c>
      <c r="AW61" s="208">
        <v>19.067093</v>
      </c>
      <c r="AX61" s="208">
        <v>19.062315999999999</v>
      </c>
      <c r="AY61" s="208">
        <v>17.839217999999999</v>
      </c>
      <c r="AZ61" s="208">
        <v>18.430892</v>
      </c>
      <c r="BA61" s="208">
        <v>19.34649353</v>
      </c>
      <c r="BB61" s="208">
        <v>19.606918068999999</v>
      </c>
      <c r="BC61" s="324">
        <v>20.55949</v>
      </c>
      <c r="BD61" s="324">
        <v>20.66225</v>
      </c>
      <c r="BE61" s="324">
        <v>20.12154</v>
      </c>
      <c r="BF61" s="324">
        <v>20.526890000000002</v>
      </c>
      <c r="BG61" s="324">
        <v>20.069510000000001</v>
      </c>
      <c r="BH61" s="324">
        <v>19.10981</v>
      </c>
      <c r="BI61" s="324">
        <v>19.228429999999999</v>
      </c>
      <c r="BJ61" s="324">
        <v>19.828530000000001</v>
      </c>
      <c r="BK61" s="324">
        <v>18.684069999999998</v>
      </c>
      <c r="BL61" s="324">
        <v>17.323239999999998</v>
      </c>
      <c r="BM61" s="324">
        <v>18.90494</v>
      </c>
      <c r="BN61" s="324">
        <v>19.660260000000001</v>
      </c>
      <c r="BO61" s="324">
        <v>20.223369999999999</v>
      </c>
      <c r="BP61" s="324">
        <v>20.117339999999999</v>
      </c>
      <c r="BQ61" s="324">
        <v>19.96799</v>
      </c>
      <c r="BR61" s="324">
        <v>20.40813</v>
      </c>
      <c r="BS61" s="324">
        <v>19.539449999999999</v>
      </c>
      <c r="BT61" s="324">
        <v>18.992519999999999</v>
      </c>
      <c r="BU61" s="324">
        <v>19.625720000000001</v>
      </c>
      <c r="BV61" s="324">
        <v>20.023969999999998</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324"/>
      <c r="BD62" s="324"/>
      <c r="BE62" s="324"/>
      <c r="BF62" s="324"/>
      <c r="BG62" s="324"/>
      <c r="BH62" s="324"/>
      <c r="BI62" s="324"/>
      <c r="BJ62" s="324"/>
      <c r="BK62" s="324"/>
      <c r="BL62" s="324"/>
      <c r="BM62" s="324"/>
      <c r="BN62" s="324"/>
      <c r="BO62" s="324"/>
      <c r="BP62" s="324"/>
      <c r="BQ62" s="324"/>
      <c r="BR62" s="324"/>
      <c r="BS62" s="324"/>
      <c r="BT62" s="324"/>
      <c r="BU62" s="324"/>
      <c r="BV62" s="324"/>
    </row>
    <row r="63" spans="1:79" ht="11.15" customHeight="1" x14ac:dyDescent="0.25">
      <c r="A63" s="61" t="s">
        <v>764</v>
      </c>
      <c r="B63" s="177" t="s">
        <v>412</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14.974966999999999</v>
      </c>
      <c r="AN63" s="208">
        <v>12.8035</v>
      </c>
      <c r="AO63" s="208">
        <v>14.834064</v>
      </c>
      <c r="AP63" s="208">
        <v>15.633366000000001</v>
      </c>
      <c r="AQ63" s="208">
        <v>16.129774000000001</v>
      </c>
      <c r="AR63" s="208">
        <v>16.742899999999999</v>
      </c>
      <c r="AS63" s="208">
        <v>16.481708999999999</v>
      </c>
      <c r="AT63" s="208">
        <v>16.376677000000001</v>
      </c>
      <c r="AU63" s="208">
        <v>15.796766</v>
      </c>
      <c r="AV63" s="208">
        <v>15.580838</v>
      </c>
      <c r="AW63" s="208">
        <v>16.190999999999999</v>
      </c>
      <c r="AX63" s="208">
        <v>16.281935000000001</v>
      </c>
      <c r="AY63" s="208">
        <v>15.918096</v>
      </c>
      <c r="AZ63" s="208">
        <v>15.885536</v>
      </c>
      <c r="BA63" s="208">
        <v>16.318806452</v>
      </c>
      <c r="BB63" s="208">
        <v>16.162448667</v>
      </c>
      <c r="BC63" s="324">
        <v>16.727170000000001</v>
      </c>
      <c r="BD63" s="324">
        <v>17.081</v>
      </c>
      <c r="BE63" s="324">
        <v>16.704059999999998</v>
      </c>
      <c r="BF63" s="324">
        <v>16.99314</v>
      </c>
      <c r="BG63" s="324">
        <v>16.62875</v>
      </c>
      <c r="BH63" s="324">
        <v>15.63003</v>
      </c>
      <c r="BI63" s="324">
        <v>16.0916</v>
      </c>
      <c r="BJ63" s="324">
        <v>16.922789999999999</v>
      </c>
      <c r="BK63" s="324">
        <v>15.99173</v>
      </c>
      <c r="BL63" s="324">
        <v>14.530060000000001</v>
      </c>
      <c r="BM63" s="324">
        <v>15.67395</v>
      </c>
      <c r="BN63" s="324">
        <v>16.271370000000001</v>
      </c>
      <c r="BO63" s="324">
        <v>16.663989999999998</v>
      </c>
      <c r="BP63" s="324">
        <v>16.840540000000001</v>
      </c>
      <c r="BQ63" s="324">
        <v>16.721979999999999</v>
      </c>
      <c r="BR63" s="324">
        <v>16.894030000000001</v>
      </c>
      <c r="BS63" s="324">
        <v>16.328279999999999</v>
      </c>
      <c r="BT63" s="324">
        <v>15.621689999999999</v>
      </c>
      <c r="BU63" s="324">
        <v>16.36093</v>
      </c>
      <c r="BV63" s="324">
        <v>16.554069999999999</v>
      </c>
    </row>
    <row r="64" spans="1:79" ht="11.15" customHeight="1" x14ac:dyDescent="0.25">
      <c r="A64" s="61" t="s">
        <v>762</v>
      </c>
      <c r="B64" s="177" t="s">
        <v>411</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17.940809999999999</v>
      </c>
      <c r="BB64" s="208">
        <v>17.940809999999999</v>
      </c>
      <c r="BC64" s="324">
        <v>17.940809999999999</v>
      </c>
      <c r="BD64" s="324">
        <v>17.940809999999999</v>
      </c>
      <c r="BE64" s="324">
        <v>17.940809999999999</v>
      </c>
      <c r="BF64" s="324">
        <v>17.940809999999999</v>
      </c>
      <c r="BG64" s="324">
        <v>17.940809999999999</v>
      </c>
      <c r="BH64" s="324">
        <v>17.940809999999999</v>
      </c>
      <c r="BI64" s="324">
        <v>17.940809999999999</v>
      </c>
      <c r="BJ64" s="324">
        <v>17.940809999999999</v>
      </c>
      <c r="BK64" s="324">
        <v>17.940809999999999</v>
      </c>
      <c r="BL64" s="324">
        <v>17.940809999999999</v>
      </c>
      <c r="BM64" s="324">
        <v>17.940809999999999</v>
      </c>
      <c r="BN64" s="324">
        <v>17.940809999999999</v>
      </c>
      <c r="BO64" s="324">
        <v>17.940809999999999</v>
      </c>
      <c r="BP64" s="324">
        <v>17.940809999999999</v>
      </c>
      <c r="BQ64" s="324">
        <v>17.940809999999999</v>
      </c>
      <c r="BR64" s="324">
        <v>17.940809999999999</v>
      </c>
      <c r="BS64" s="324">
        <v>17.940809999999999</v>
      </c>
      <c r="BT64" s="324">
        <v>17.940809999999999</v>
      </c>
      <c r="BU64" s="324">
        <v>17.940809999999999</v>
      </c>
      <c r="BV64" s="324">
        <v>17.940809999999999</v>
      </c>
    </row>
    <row r="65" spans="1:74" ht="11.15" customHeight="1" x14ac:dyDescent="0.25">
      <c r="A65" s="61" t="s">
        <v>763</v>
      </c>
      <c r="B65" s="178" t="s">
        <v>677</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0.82538993215000001</v>
      </c>
      <c r="AN65" s="209">
        <v>0.70778237218999995</v>
      </c>
      <c r="AO65" s="209">
        <v>0.82003272598999999</v>
      </c>
      <c r="AP65" s="209">
        <v>0.86240206976</v>
      </c>
      <c r="AQ65" s="209">
        <v>0.88978601808000002</v>
      </c>
      <c r="AR65" s="209">
        <v>0.92360862105999997</v>
      </c>
      <c r="AS65" s="209">
        <v>0.90911998809000005</v>
      </c>
      <c r="AT65" s="209">
        <v>0.90327168732999996</v>
      </c>
      <c r="AU65" s="209">
        <v>0.87128612716999998</v>
      </c>
      <c r="AV65" s="209">
        <v>0.85929583446000002</v>
      </c>
      <c r="AW65" s="209">
        <v>0.89294676291999997</v>
      </c>
      <c r="AX65" s="209">
        <v>0.91080105166000003</v>
      </c>
      <c r="AY65" s="209">
        <v>0.88725626099999999</v>
      </c>
      <c r="AZ65" s="209">
        <v>0.88544140425999995</v>
      </c>
      <c r="BA65" s="209">
        <v>0.90959139814000001</v>
      </c>
      <c r="BB65" s="209">
        <v>0.90087619604000002</v>
      </c>
      <c r="BC65" s="350">
        <v>0.93235290000000004</v>
      </c>
      <c r="BD65" s="350">
        <v>0.95207520000000001</v>
      </c>
      <c r="BE65" s="350">
        <v>0.93106520000000004</v>
      </c>
      <c r="BF65" s="350">
        <v>0.94717810000000002</v>
      </c>
      <c r="BG65" s="350">
        <v>0.92686729999999995</v>
      </c>
      <c r="BH65" s="350">
        <v>0.87119990000000003</v>
      </c>
      <c r="BI65" s="350">
        <v>0.89692700000000003</v>
      </c>
      <c r="BJ65" s="350">
        <v>0.94325650000000005</v>
      </c>
      <c r="BK65" s="350">
        <v>0.8913605</v>
      </c>
      <c r="BL65" s="350">
        <v>0.80988859999999996</v>
      </c>
      <c r="BM65" s="350">
        <v>0.87364810000000004</v>
      </c>
      <c r="BN65" s="350">
        <v>0.90694730000000001</v>
      </c>
      <c r="BO65" s="350">
        <v>0.92883159999999998</v>
      </c>
      <c r="BP65" s="350">
        <v>0.93867219999999996</v>
      </c>
      <c r="BQ65" s="350">
        <v>0.932064</v>
      </c>
      <c r="BR65" s="350">
        <v>0.94165390000000004</v>
      </c>
      <c r="BS65" s="350">
        <v>0.91011940000000002</v>
      </c>
      <c r="BT65" s="350">
        <v>0.87073509999999998</v>
      </c>
      <c r="BU65" s="350">
        <v>0.91193959999999996</v>
      </c>
      <c r="BV65" s="350">
        <v>0.92270490000000005</v>
      </c>
    </row>
    <row r="66" spans="1:74" s="400" customFormat="1" ht="22.4" customHeight="1" x14ac:dyDescent="0.25">
      <c r="A66" s="399"/>
      <c r="B66" s="785" t="s">
        <v>971</v>
      </c>
      <c r="C66" s="741"/>
      <c r="D66" s="741"/>
      <c r="E66" s="741"/>
      <c r="F66" s="741"/>
      <c r="G66" s="741"/>
      <c r="H66" s="741"/>
      <c r="I66" s="741"/>
      <c r="J66" s="741"/>
      <c r="K66" s="741"/>
      <c r="L66" s="741"/>
      <c r="M66" s="741"/>
      <c r="N66" s="741"/>
      <c r="O66" s="741"/>
      <c r="P66" s="741"/>
      <c r="Q66" s="735"/>
      <c r="AY66" s="481"/>
      <c r="AZ66" s="481"/>
      <c r="BA66" s="481"/>
      <c r="BB66" s="481"/>
      <c r="BC66" s="481"/>
      <c r="BD66" s="481"/>
      <c r="BE66" s="481"/>
      <c r="BF66" s="481"/>
      <c r="BG66" s="481"/>
      <c r="BH66" s="481"/>
      <c r="BI66" s="481"/>
      <c r="BJ66" s="481"/>
    </row>
    <row r="67" spans="1:74" ht="12" customHeight="1" x14ac:dyDescent="0.25">
      <c r="A67" s="61"/>
      <c r="B67" s="755" t="s">
        <v>808</v>
      </c>
      <c r="C67" s="756"/>
      <c r="D67" s="756"/>
      <c r="E67" s="756"/>
      <c r="F67" s="756"/>
      <c r="G67" s="756"/>
      <c r="H67" s="756"/>
      <c r="I67" s="756"/>
      <c r="J67" s="756"/>
      <c r="K67" s="756"/>
      <c r="L67" s="756"/>
      <c r="M67" s="756"/>
      <c r="N67" s="756"/>
      <c r="O67" s="756"/>
      <c r="P67" s="756"/>
      <c r="Q67" s="756"/>
      <c r="BD67" s="365"/>
      <c r="BE67" s="365"/>
      <c r="BF67" s="365"/>
      <c r="BH67" s="365"/>
    </row>
    <row r="68" spans="1:74" s="400" customFormat="1" ht="12" customHeight="1" x14ac:dyDescent="0.25">
      <c r="A68" s="399"/>
      <c r="B68" s="749" t="str">
        <f>"Notes: "&amp;"EIA completed modeling and analysis for this report on " &amp;Dates!D2&amp;"."</f>
        <v>Notes: EIA completed modeling and analysis for this report on Thursday May 5, 2022.</v>
      </c>
      <c r="C68" s="748"/>
      <c r="D68" s="748"/>
      <c r="E68" s="748"/>
      <c r="F68" s="748"/>
      <c r="G68" s="748"/>
      <c r="H68" s="748"/>
      <c r="I68" s="748"/>
      <c r="J68" s="748"/>
      <c r="K68" s="748"/>
      <c r="L68" s="748"/>
      <c r="M68" s="748"/>
      <c r="N68" s="748"/>
      <c r="O68" s="748"/>
      <c r="P68" s="748"/>
      <c r="Q68" s="748"/>
      <c r="AY68" s="481"/>
      <c r="AZ68" s="481"/>
      <c r="BA68" s="481"/>
      <c r="BB68" s="481"/>
      <c r="BC68" s="481"/>
      <c r="BD68" s="481"/>
      <c r="BE68" s="481"/>
      <c r="BF68" s="481"/>
      <c r="BG68" s="481"/>
      <c r="BH68" s="481"/>
      <c r="BI68" s="481"/>
      <c r="BJ68" s="481"/>
    </row>
    <row r="69" spans="1:74" s="400" customFormat="1" ht="12" customHeight="1" x14ac:dyDescent="0.25">
      <c r="A69" s="399"/>
      <c r="B69" s="749" t="s">
        <v>351</v>
      </c>
      <c r="C69" s="748"/>
      <c r="D69" s="748"/>
      <c r="E69" s="748"/>
      <c r="F69" s="748"/>
      <c r="G69" s="748"/>
      <c r="H69" s="748"/>
      <c r="I69" s="748"/>
      <c r="J69" s="748"/>
      <c r="K69" s="748"/>
      <c r="L69" s="748"/>
      <c r="M69" s="748"/>
      <c r="N69" s="748"/>
      <c r="O69" s="748"/>
      <c r="P69" s="748"/>
      <c r="Q69" s="748"/>
      <c r="AY69" s="481"/>
      <c r="AZ69" s="481"/>
      <c r="BA69" s="481"/>
      <c r="BB69" s="481"/>
      <c r="BC69" s="481"/>
      <c r="BD69" s="481"/>
      <c r="BE69" s="481"/>
      <c r="BF69" s="481"/>
      <c r="BG69" s="481"/>
      <c r="BH69" s="481"/>
      <c r="BI69" s="481"/>
      <c r="BJ69" s="481"/>
    </row>
    <row r="70" spans="1:74" s="400" customFormat="1" ht="12" customHeight="1" x14ac:dyDescent="0.25">
      <c r="A70" s="399"/>
      <c r="B70" s="742" t="s">
        <v>842</v>
      </c>
      <c r="C70" s="741"/>
      <c r="D70" s="741"/>
      <c r="E70" s="741"/>
      <c r="F70" s="741"/>
      <c r="G70" s="741"/>
      <c r="H70" s="741"/>
      <c r="I70" s="741"/>
      <c r="J70" s="741"/>
      <c r="K70" s="741"/>
      <c r="L70" s="741"/>
      <c r="M70" s="741"/>
      <c r="N70" s="741"/>
      <c r="O70" s="741"/>
      <c r="P70" s="741"/>
      <c r="Q70" s="735"/>
      <c r="AY70" s="481"/>
      <c r="AZ70" s="481"/>
      <c r="BA70" s="481"/>
      <c r="BB70" s="481"/>
      <c r="BC70" s="481"/>
      <c r="BD70" s="481"/>
      <c r="BE70" s="481"/>
      <c r="BF70" s="481"/>
      <c r="BG70" s="481"/>
      <c r="BH70" s="481"/>
      <c r="BI70" s="481"/>
      <c r="BJ70" s="481"/>
    </row>
    <row r="71" spans="1:74" s="400" customFormat="1" ht="12" customHeight="1" x14ac:dyDescent="0.25">
      <c r="A71" s="399"/>
      <c r="B71" s="743" t="s">
        <v>844</v>
      </c>
      <c r="C71" s="745"/>
      <c r="D71" s="745"/>
      <c r="E71" s="745"/>
      <c r="F71" s="745"/>
      <c r="G71" s="745"/>
      <c r="H71" s="745"/>
      <c r="I71" s="745"/>
      <c r="J71" s="745"/>
      <c r="K71" s="745"/>
      <c r="L71" s="745"/>
      <c r="M71" s="745"/>
      <c r="N71" s="745"/>
      <c r="O71" s="745"/>
      <c r="P71" s="745"/>
      <c r="Q71" s="735"/>
      <c r="AY71" s="481"/>
      <c r="AZ71" s="481"/>
      <c r="BA71" s="481"/>
      <c r="BB71" s="481"/>
      <c r="BC71" s="481"/>
      <c r="BD71" s="481"/>
      <c r="BE71" s="481"/>
      <c r="BF71" s="481"/>
      <c r="BG71" s="481"/>
      <c r="BH71" s="481"/>
      <c r="BI71" s="481"/>
      <c r="BJ71" s="481"/>
    </row>
    <row r="72" spans="1:74" s="400" customFormat="1" ht="12" customHeight="1" x14ac:dyDescent="0.25">
      <c r="A72" s="399"/>
      <c r="B72" s="744" t="s">
        <v>831</v>
      </c>
      <c r="C72" s="745"/>
      <c r="D72" s="745"/>
      <c r="E72" s="745"/>
      <c r="F72" s="745"/>
      <c r="G72" s="745"/>
      <c r="H72" s="745"/>
      <c r="I72" s="745"/>
      <c r="J72" s="745"/>
      <c r="K72" s="745"/>
      <c r="L72" s="745"/>
      <c r="M72" s="745"/>
      <c r="N72" s="745"/>
      <c r="O72" s="745"/>
      <c r="P72" s="745"/>
      <c r="Q72" s="735"/>
      <c r="AY72" s="481"/>
      <c r="AZ72" s="481"/>
      <c r="BA72" s="481"/>
      <c r="BB72" s="481"/>
      <c r="BC72" s="481"/>
      <c r="BD72" s="481"/>
      <c r="BE72" s="481"/>
      <c r="BF72" s="481"/>
      <c r="BG72" s="481"/>
      <c r="BH72" s="481"/>
      <c r="BI72" s="481"/>
      <c r="BJ72" s="481"/>
    </row>
    <row r="73" spans="1:74" s="400" customFormat="1" ht="12" customHeight="1" x14ac:dyDescent="0.25">
      <c r="A73" s="393"/>
      <c r="B73" s="764" t="s">
        <v>1362</v>
      </c>
      <c r="C73" s="735"/>
      <c r="D73" s="735"/>
      <c r="E73" s="735"/>
      <c r="F73" s="735"/>
      <c r="G73" s="735"/>
      <c r="H73" s="735"/>
      <c r="I73" s="735"/>
      <c r="J73" s="735"/>
      <c r="K73" s="735"/>
      <c r="L73" s="735"/>
      <c r="M73" s="735"/>
      <c r="N73" s="735"/>
      <c r="O73" s="735"/>
      <c r="P73" s="735"/>
      <c r="Q73" s="735"/>
      <c r="AY73" s="481"/>
      <c r="AZ73" s="481"/>
      <c r="BA73" s="481"/>
      <c r="BB73" s="481"/>
      <c r="BC73" s="481"/>
      <c r="BD73" s="481"/>
      <c r="BE73" s="481"/>
      <c r="BF73" s="481"/>
      <c r="BG73" s="481"/>
      <c r="BH73" s="481"/>
      <c r="BI73" s="481"/>
      <c r="BJ73" s="481"/>
    </row>
    <row r="74" spans="1:74" ht="10"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ht="10"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ht="10"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ht="10"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ht="10"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ht="10"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ht="10"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ht="10"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ht="10"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ht="10" x14ac:dyDescent="0.2">
      <c r="BD83" s="365"/>
      <c r="BE83" s="365"/>
      <c r="BF83" s="365"/>
      <c r="BH83" s="365"/>
      <c r="BK83" s="365"/>
      <c r="BL83" s="365"/>
      <c r="BM83" s="365"/>
      <c r="BN83" s="365"/>
      <c r="BO83" s="365"/>
      <c r="BP83" s="365"/>
      <c r="BQ83" s="365"/>
      <c r="BR83" s="365"/>
      <c r="BS83" s="365"/>
      <c r="BT83" s="365"/>
      <c r="BU83" s="365"/>
      <c r="BV83" s="365"/>
    </row>
    <row r="84" spans="3:74" ht="10" x14ac:dyDescent="0.2">
      <c r="BD84" s="365"/>
      <c r="BE84" s="365"/>
      <c r="BF84" s="365"/>
      <c r="BH84" s="365"/>
      <c r="BK84" s="365"/>
      <c r="BL84" s="365"/>
      <c r="BM84" s="365"/>
      <c r="BN84" s="365"/>
      <c r="BO84" s="365"/>
      <c r="BP84" s="365"/>
      <c r="BQ84" s="365"/>
      <c r="BR84" s="365"/>
      <c r="BS84" s="365"/>
      <c r="BT84" s="365"/>
      <c r="BU84" s="365"/>
      <c r="BV84" s="365"/>
    </row>
    <row r="85" spans="3:74" ht="10" x14ac:dyDescent="0.2">
      <c r="BD85" s="365"/>
      <c r="BE85" s="365"/>
      <c r="BF85" s="365"/>
      <c r="BH85" s="365"/>
      <c r="BK85" s="365"/>
      <c r="BL85" s="365"/>
      <c r="BM85" s="365"/>
      <c r="BN85" s="365"/>
      <c r="BO85" s="365"/>
      <c r="BP85" s="365"/>
      <c r="BQ85" s="365"/>
      <c r="BR85" s="365"/>
      <c r="BS85" s="365"/>
      <c r="BT85" s="365"/>
      <c r="BU85" s="365"/>
      <c r="BV85" s="365"/>
    </row>
    <row r="86" spans="3:74" ht="10" x14ac:dyDescent="0.2">
      <c r="BD86" s="365"/>
      <c r="BE86" s="365"/>
      <c r="BF86" s="365"/>
      <c r="BH86" s="365"/>
      <c r="BK86" s="365"/>
      <c r="BL86" s="365"/>
      <c r="BM86" s="365"/>
      <c r="BN86" s="365"/>
      <c r="BO86" s="365"/>
      <c r="BP86" s="365"/>
      <c r="BQ86" s="365"/>
      <c r="BR86" s="365"/>
      <c r="BS86" s="365"/>
      <c r="BT86" s="365"/>
      <c r="BU86" s="365"/>
      <c r="BV86" s="365"/>
    </row>
    <row r="87" spans="3:74" ht="10" x14ac:dyDescent="0.2">
      <c r="BD87" s="365"/>
      <c r="BE87" s="365"/>
      <c r="BF87" s="365"/>
      <c r="BH87" s="365"/>
      <c r="BK87" s="365"/>
      <c r="BL87" s="365"/>
      <c r="BM87" s="365"/>
      <c r="BN87" s="365"/>
      <c r="BO87" s="365"/>
      <c r="BP87" s="365"/>
      <c r="BQ87" s="365"/>
      <c r="BR87" s="365"/>
      <c r="BS87" s="365"/>
      <c r="BT87" s="365"/>
      <c r="BU87" s="365"/>
      <c r="BV87" s="365"/>
    </row>
    <row r="88" spans="3:74" ht="10" x14ac:dyDescent="0.2">
      <c r="BD88" s="365"/>
      <c r="BE88" s="365"/>
      <c r="BF88" s="365"/>
      <c r="BH88" s="365"/>
      <c r="BK88" s="365"/>
      <c r="BL88" s="365"/>
      <c r="BM88" s="365"/>
      <c r="BN88" s="365"/>
      <c r="BO88" s="365"/>
      <c r="BP88" s="365"/>
      <c r="BQ88" s="365"/>
      <c r="BR88" s="365"/>
      <c r="BS88" s="365"/>
      <c r="BT88" s="365"/>
      <c r="BU88" s="365"/>
      <c r="BV88" s="365"/>
    </row>
    <row r="89" spans="3:74" ht="10" x14ac:dyDescent="0.2">
      <c r="BD89" s="365"/>
      <c r="BE89" s="365"/>
      <c r="BF89" s="365"/>
      <c r="BH89" s="365"/>
      <c r="BK89" s="365"/>
      <c r="BL89" s="365"/>
      <c r="BM89" s="365"/>
      <c r="BN89" s="365"/>
      <c r="BO89" s="365"/>
      <c r="BP89" s="365"/>
      <c r="BQ89" s="365"/>
      <c r="BR89" s="365"/>
      <c r="BS89" s="365"/>
      <c r="BT89" s="365"/>
      <c r="BU89" s="365"/>
      <c r="BV89" s="365"/>
    </row>
    <row r="90" spans="3:74" ht="10" x14ac:dyDescent="0.2">
      <c r="BD90" s="365"/>
      <c r="BE90" s="365"/>
      <c r="BF90" s="365"/>
      <c r="BH90" s="365"/>
      <c r="BK90" s="365"/>
      <c r="BL90" s="365"/>
      <c r="BM90" s="365"/>
      <c r="BN90" s="365"/>
      <c r="BO90" s="365"/>
      <c r="BP90" s="365"/>
      <c r="BQ90" s="365"/>
      <c r="BR90" s="365"/>
      <c r="BS90" s="365"/>
      <c r="BT90" s="365"/>
      <c r="BU90" s="365"/>
      <c r="BV90" s="365"/>
    </row>
    <row r="91" spans="3:74" ht="10" x14ac:dyDescent="0.2">
      <c r="BD91" s="365"/>
      <c r="BE91" s="365"/>
      <c r="BF91" s="365"/>
      <c r="BH91" s="365"/>
      <c r="BK91" s="365"/>
      <c r="BL91" s="365"/>
      <c r="BM91" s="365"/>
      <c r="BN91" s="365"/>
      <c r="BO91" s="365"/>
      <c r="BP91" s="365"/>
      <c r="BQ91" s="365"/>
      <c r="BR91" s="365"/>
      <c r="BS91" s="365"/>
      <c r="BT91" s="365"/>
      <c r="BU91" s="365"/>
      <c r="BV91" s="365"/>
    </row>
    <row r="92" spans="3:74" ht="10" x14ac:dyDescent="0.2">
      <c r="BD92" s="365"/>
      <c r="BE92" s="365"/>
      <c r="BF92" s="365"/>
      <c r="BH92" s="365"/>
      <c r="BK92" s="365"/>
      <c r="BL92" s="365"/>
      <c r="BM92" s="365"/>
      <c r="BN92" s="365"/>
      <c r="BO92" s="365"/>
      <c r="BP92" s="365"/>
      <c r="BQ92" s="365"/>
      <c r="BR92" s="365"/>
      <c r="BS92" s="365"/>
      <c r="BT92" s="365"/>
      <c r="BU92" s="365"/>
      <c r="BV92" s="365"/>
    </row>
    <row r="93" spans="3:74" ht="10" x14ac:dyDescent="0.2">
      <c r="BD93" s="365"/>
      <c r="BE93" s="365"/>
      <c r="BF93" s="365"/>
      <c r="BH93" s="365"/>
      <c r="BK93" s="365"/>
      <c r="BL93" s="365"/>
      <c r="BM93" s="365"/>
      <c r="BN93" s="365"/>
      <c r="BO93" s="365"/>
      <c r="BP93" s="365"/>
      <c r="BQ93" s="365"/>
      <c r="BR93" s="365"/>
      <c r="BS93" s="365"/>
      <c r="BT93" s="365"/>
      <c r="BU93" s="365"/>
      <c r="BV93" s="365"/>
    </row>
    <row r="94" spans="3:74" ht="10" x14ac:dyDescent="0.2">
      <c r="BD94" s="365"/>
      <c r="BE94" s="365"/>
      <c r="BF94" s="365"/>
      <c r="BH94" s="365"/>
      <c r="BK94" s="365"/>
      <c r="BL94" s="365"/>
      <c r="BM94" s="365"/>
      <c r="BN94" s="365"/>
      <c r="BO94" s="365"/>
      <c r="BP94" s="365"/>
      <c r="BQ94" s="365"/>
      <c r="BR94" s="365"/>
      <c r="BS94" s="365"/>
      <c r="BT94" s="365"/>
      <c r="BU94" s="365"/>
      <c r="BV94" s="365"/>
    </row>
    <row r="95" spans="3:74" ht="10" x14ac:dyDescent="0.2">
      <c r="BD95" s="365"/>
      <c r="BE95" s="365"/>
      <c r="BF95" s="365"/>
      <c r="BH95" s="365"/>
      <c r="BK95" s="365"/>
      <c r="BL95" s="365"/>
      <c r="BM95" s="365"/>
      <c r="BN95" s="365"/>
      <c r="BO95" s="365"/>
      <c r="BP95" s="365"/>
      <c r="BQ95" s="365"/>
      <c r="BR95" s="365"/>
      <c r="BS95" s="365"/>
      <c r="BT95" s="365"/>
      <c r="BU95" s="365"/>
      <c r="BV95" s="365"/>
    </row>
    <row r="96" spans="3:74" ht="10" x14ac:dyDescent="0.2">
      <c r="BD96" s="365"/>
      <c r="BE96" s="365"/>
      <c r="BF96" s="365"/>
      <c r="BH96" s="365"/>
      <c r="BK96" s="365"/>
      <c r="BL96" s="365"/>
      <c r="BM96" s="365"/>
      <c r="BN96" s="365"/>
      <c r="BO96" s="365"/>
      <c r="BP96" s="365"/>
      <c r="BQ96" s="365"/>
      <c r="BR96" s="365"/>
      <c r="BS96" s="365"/>
      <c r="BT96" s="365"/>
      <c r="BU96" s="365"/>
      <c r="BV96" s="365"/>
    </row>
    <row r="97" spans="56:74" ht="10" x14ac:dyDescent="0.2">
      <c r="BD97" s="365"/>
      <c r="BE97" s="365"/>
      <c r="BF97" s="365"/>
      <c r="BH97" s="365"/>
      <c r="BK97" s="365"/>
      <c r="BL97" s="365"/>
      <c r="BM97" s="365"/>
      <c r="BN97" s="365"/>
      <c r="BO97" s="365"/>
      <c r="BP97" s="365"/>
      <c r="BQ97" s="365"/>
      <c r="BR97" s="365"/>
      <c r="BS97" s="365"/>
      <c r="BT97" s="365"/>
      <c r="BU97" s="365"/>
      <c r="BV97" s="365"/>
    </row>
    <row r="98" spans="56:74" ht="10" x14ac:dyDescent="0.2">
      <c r="BD98" s="365"/>
      <c r="BE98" s="365"/>
      <c r="BF98" s="365"/>
      <c r="BH98" s="365"/>
      <c r="BK98" s="365"/>
      <c r="BL98" s="365"/>
      <c r="BM98" s="365"/>
      <c r="BN98" s="365"/>
      <c r="BO98" s="365"/>
      <c r="BP98" s="365"/>
      <c r="BQ98" s="365"/>
      <c r="BR98" s="365"/>
      <c r="BS98" s="365"/>
      <c r="BT98" s="365"/>
      <c r="BU98" s="365"/>
      <c r="BV98" s="365"/>
    </row>
    <row r="99" spans="56:74" ht="10" x14ac:dyDescent="0.2">
      <c r="BD99" s="365"/>
      <c r="BE99" s="365"/>
      <c r="BF99" s="365"/>
      <c r="BH99" s="365"/>
      <c r="BK99" s="365"/>
      <c r="BL99" s="365"/>
      <c r="BM99" s="365"/>
      <c r="BN99" s="365"/>
      <c r="BO99" s="365"/>
      <c r="BP99" s="365"/>
      <c r="BQ99" s="365"/>
      <c r="BR99" s="365"/>
      <c r="BS99" s="365"/>
      <c r="BT99" s="365"/>
      <c r="BU99" s="365"/>
      <c r="BV99" s="365"/>
    </row>
    <row r="100" spans="56:74" ht="10" x14ac:dyDescent="0.2">
      <c r="BD100" s="365"/>
      <c r="BE100" s="365"/>
      <c r="BF100" s="365"/>
      <c r="BH100" s="365"/>
      <c r="BK100" s="365"/>
      <c r="BL100" s="365"/>
      <c r="BM100" s="365"/>
      <c r="BN100" s="365"/>
      <c r="BO100" s="365"/>
      <c r="BP100" s="365"/>
      <c r="BQ100" s="365"/>
      <c r="BR100" s="365"/>
      <c r="BS100" s="365"/>
      <c r="BT100" s="365"/>
      <c r="BU100" s="365"/>
      <c r="BV100" s="365"/>
    </row>
    <row r="101" spans="56:74" ht="10" x14ac:dyDescent="0.2">
      <c r="BD101" s="365"/>
      <c r="BE101" s="365"/>
      <c r="BF101" s="365"/>
      <c r="BH101" s="365"/>
      <c r="BK101" s="365"/>
      <c r="BL101" s="365"/>
      <c r="BM101" s="365"/>
      <c r="BN101" s="365"/>
      <c r="BO101" s="365"/>
      <c r="BP101" s="365"/>
      <c r="BQ101" s="365"/>
      <c r="BR101" s="365"/>
      <c r="BS101" s="365"/>
      <c r="BT101" s="365"/>
      <c r="BU101" s="365"/>
      <c r="BV101" s="365"/>
    </row>
    <row r="102" spans="56:74" ht="10" x14ac:dyDescent="0.2">
      <c r="BD102" s="365"/>
      <c r="BE102" s="365"/>
      <c r="BF102" s="365"/>
      <c r="BH102" s="365"/>
      <c r="BK102" s="365"/>
      <c r="BL102" s="365"/>
      <c r="BM102" s="365"/>
      <c r="BN102" s="365"/>
      <c r="BO102" s="365"/>
      <c r="BP102" s="365"/>
      <c r="BQ102" s="365"/>
      <c r="BR102" s="365"/>
      <c r="BS102" s="365"/>
      <c r="BT102" s="365"/>
      <c r="BU102" s="365"/>
      <c r="BV102" s="365"/>
    </row>
    <row r="103" spans="56:74" ht="10" x14ac:dyDescent="0.2">
      <c r="BD103" s="365"/>
      <c r="BE103" s="365"/>
      <c r="BF103" s="365"/>
      <c r="BH103" s="365"/>
      <c r="BK103" s="365"/>
      <c r="BL103" s="365"/>
      <c r="BM103" s="365"/>
      <c r="BN103" s="365"/>
      <c r="BO103" s="365"/>
      <c r="BP103" s="365"/>
      <c r="BQ103" s="365"/>
      <c r="BR103" s="365"/>
      <c r="BS103" s="365"/>
      <c r="BT103" s="365"/>
      <c r="BU103" s="365"/>
      <c r="BV103" s="365"/>
    </row>
    <row r="104" spans="56:74" ht="10" x14ac:dyDescent="0.2">
      <c r="BD104" s="365"/>
      <c r="BE104" s="365"/>
      <c r="BF104" s="365"/>
      <c r="BH104" s="365"/>
      <c r="BK104" s="365"/>
      <c r="BL104" s="365"/>
      <c r="BM104" s="365"/>
      <c r="BN104" s="365"/>
      <c r="BO104" s="365"/>
      <c r="BP104" s="365"/>
      <c r="BQ104" s="365"/>
      <c r="BR104" s="365"/>
      <c r="BS104" s="365"/>
      <c r="BT104" s="365"/>
      <c r="BU104" s="365"/>
      <c r="BV104" s="365"/>
    </row>
    <row r="105" spans="56:74" ht="10" x14ac:dyDescent="0.2">
      <c r="BD105" s="365"/>
      <c r="BE105" s="365"/>
      <c r="BF105" s="365"/>
      <c r="BH105" s="365"/>
      <c r="BK105" s="365"/>
      <c r="BL105" s="365"/>
      <c r="BM105" s="365"/>
      <c r="BN105" s="365"/>
      <c r="BO105" s="365"/>
      <c r="BP105" s="365"/>
      <c r="BQ105" s="365"/>
      <c r="BR105" s="365"/>
      <c r="BS105" s="365"/>
      <c r="BT105" s="365"/>
      <c r="BU105" s="365"/>
      <c r="BV105" s="365"/>
    </row>
    <row r="106" spans="56:74" ht="10" x14ac:dyDescent="0.2">
      <c r="BD106" s="365"/>
      <c r="BE106" s="365"/>
      <c r="BF106" s="365"/>
      <c r="BH106" s="365"/>
      <c r="BK106" s="365"/>
      <c r="BL106" s="365"/>
      <c r="BM106" s="365"/>
      <c r="BN106" s="365"/>
      <c r="BO106" s="365"/>
      <c r="BP106" s="365"/>
      <c r="BQ106" s="365"/>
      <c r="BR106" s="365"/>
      <c r="BS106" s="365"/>
      <c r="BT106" s="365"/>
      <c r="BU106" s="365"/>
      <c r="BV106" s="365"/>
    </row>
    <row r="107" spans="56:74" ht="10" x14ac:dyDescent="0.2">
      <c r="BD107" s="365"/>
      <c r="BE107" s="365"/>
      <c r="BF107" s="365"/>
      <c r="BK107" s="365"/>
      <c r="BL107" s="365"/>
      <c r="BM107" s="365"/>
      <c r="BN107" s="365"/>
      <c r="BO107" s="365"/>
      <c r="BP107" s="365"/>
      <c r="BQ107" s="365"/>
      <c r="BR107" s="365"/>
      <c r="BS107" s="365"/>
      <c r="BT107" s="365"/>
      <c r="BU107" s="365"/>
      <c r="BV107" s="365"/>
    </row>
    <row r="108" spans="56:74" ht="10" x14ac:dyDescent="0.2">
      <c r="BD108" s="365"/>
      <c r="BE108" s="365"/>
      <c r="BF108" s="365"/>
      <c r="BK108" s="365"/>
      <c r="BL108" s="365"/>
      <c r="BM108" s="365"/>
      <c r="BN108" s="365"/>
      <c r="BO108" s="365"/>
      <c r="BP108" s="365"/>
      <c r="BQ108" s="365"/>
      <c r="BR108" s="365"/>
      <c r="BS108" s="365"/>
      <c r="BT108" s="365"/>
      <c r="BU108" s="365"/>
      <c r="BV108" s="365"/>
    </row>
    <row r="109" spans="56:74" ht="10" x14ac:dyDescent="0.2">
      <c r="BD109" s="365"/>
      <c r="BE109" s="365"/>
      <c r="BF109" s="365"/>
      <c r="BK109" s="365"/>
      <c r="BL109" s="365"/>
      <c r="BM109" s="365"/>
      <c r="BN109" s="365"/>
      <c r="BO109" s="365"/>
      <c r="BP109" s="365"/>
      <c r="BQ109" s="365"/>
      <c r="BR109" s="365"/>
      <c r="BS109" s="365"/>
      <c r="BT109" s="365"/>
      <c r="BU109" s="365"/>
      <c r="BV109" s="365"/>
    </row>
    <row r="110" spans="56:74" ht="10" x14ac:dyDescent="0.2">
      <c r="BD110" s="365"/>
      <c r="BE110" s="365"/>
      <c r="BF110" s="365"/>
      <c r="BK110" s="365"/>
      <c r="BL110" s="365"/>
      <c r="BM110" s="365"/>
      <c r="BN110" s="365"/>
      <c r="BO110" s="365"/>
      <c r="BP110" s="365"/>
      <c r="BQ110" s="365"/>
      <c r="BR110" s="365"/>
      <c r="BS110" s="365"/>
      <c r="BT110" s="365"/>
      <c r="BU110" s="365"/>
      <c r="BV110" s="365"/>
    </row>
    <row r="111" spans="56:74" ht="10" x14ac:dyDescent="0.2">
      <c r="BD111" s="365"/>
      <c r="BE111" s="365"/>
      <c r="BF111" s="365"/>
      <c r="BK111" s="365"/>
      <c r="BL111" s="365"/>
      <c r="BM111" s="365"/>
      <c r="BN111" s="365"/>
      <c r="BO111" s="365"/>
      <c r="BP111" s="365"/>
      <c r="BQ111" s="365"/>
      <c r="BR111" s="365"/>
      <c r="BS111" s="365"/>
      <c r="BT111" s="365"/>
      <c r="BU111" s="365"/>
      <c r="BV111" s="365"/>
    </row>
    <row r="112" spans="56:74" ht="10" x14ac:dyDescent="0.2">
      <c r="BD112" s="365"/>
      <c r="BE112" s="365"/>
      <c r="BF112" s="36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3" customWidth="1"/>
    <col min="56" max="58" width="6.54296875" style="586" customWidth="1"/>
    <col min="59" max="62" width="6.54296875" style="363" customWidth="1"/>
    <col min="63" max="74" width="6.54296875" style="2" customWidth="1"/>
    <col min="75" max="16384" width="9.54296875" style="2"/>
  </cols>
  <sheetData>
    <row r="1" spans="1:74" ht="15.75" customHeight="1" x14ac:dyDescent="0.3">
      <c r="A1" s="759" t="s">
        <v>792</v>
      </c>
      <c r="B1" s="793" t="s">
        <v>1363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79"/>
    </row>
    <row r="2" spans="1:74" s="5"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3"/>
      <c r="B5" s="7" t="s">
        <v>126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5" customHeight="1" x14ac:dyDescent="0.25">
      <c r="A6" s="3" t="s">
        <v>765</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264.10000000000002</v>
      </c>
      <c r="BA6" s="232">
        <v>331.73779999999999</v>
      </c>
      <c r="BB6" s="232">
        <v>324.4307</v>
      </c>
      <c r="BC6" s="305">
        <v>344.90890000000002</v>
      </c>
      <c r="BD6" s="305">
        <v>334.47370000000001</v>
      </c>
      <c r="BE6" s="305">
        <v>310.6936</v>
      </c>
      <c r="BF6" s="305">
        <v>298.45460000000003</v>
      </c>
      <c r="BG6" s="305">
        <v>285.49689999999998</v>
      </c>
      <c r="BH6" s="305">
        <v>277.95089999999999</v>
      </c>
      <c r="BI6" s="305">
        <v>272.21050000000002</v>
      </c>
      <c r="BJ6" s="305">
        <v>263.43950000000001</v>
      </c>
      <c r="BK6" s="305">
        <v>266.64080000000001</v>
      </c>
      <c r="BL6" s="305">
        <v>260.87349999999998</v>
      </c>
      <c r="BM6" s="305">
        <v>268.21850000000001</v>
      </c>
      <c r="BN6" s="305">
        <v>274.09179999999998</v>
      </c>
      <c r="BO6" s="305">
        <v>280.89640000000003</v>
      </c>
      <c r="BP6" s="305">
        <v>275.08730000000003</v>
      </c>
      <c r="BQ6" s="305">
        <v>274.84089999999998</v>
      </c>
      <c r="BR6" s="305">
        <v>275.42899999999997</v>
      </c>
      <c r="BS6" s="305">
        <v>268.34070000000003</v>
      </c>
      <c r="BT6" s="305">
        <v>264.3723</v>
      </c>
      <c r="BU6" s="305">
        <v>262.13</v>
      </c>
      <c r="BV6" s="305">
        <v>257.32190000000003</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358"/>
      <c r="BD7" s="358"/>
      <c r="BE7" s="358"/>
      <c r="BF7" s="358"/>
      <c r="BG7" s="358"/>
      <c r="BH7" s="358"/>
      <c r="BI7" s="358"/>
      <c r="BJ7" s="358"/>
      <c r="BK7" s="358"/>
      <c r="BL7" s="358"/>
      <c r="BM7" s="358"/>
      <c r="BN7" s="358"/>
      <c r="BO7" s="358"/>
      <c r="BP7" s="358"/>
      <c r="BQ7" s="358"/>
      <c r="BR7" s="358"/>
      <c r="BS7" s="358"/>
      <c r="BT7" s="358"/>
      <c r="BU7" s="358"/>
      <c r="BV7" s="358"/>
    </row>
    <row r="8" spans="1:74" ht="11.15" customHeight="1" x14ac:dyDescent="0.25">
      <c r="A8" s="1" t="s">
        <v>491</v>
      </c>
      <c r="B8" s="180" t="s">
        <v>414</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232">
        <v>397.95</v>
      </c>
      <c r="BC8" s="305">
        <v>410.46690000000001</v>
      </c>
      <c r="BD8" s="305">
        <v>406.62790000000001</v>
      </c>
      <c r="BE8" s="305">
        <v>383.83269999999999</v>
      </c>
      <c r="BF8" s="305">
        <v>371.59899999999999</v>
      </c>
      <c r="BG8" s="305">
        <v>366.11279999999999</v>
      </c>
      <c r="BH8" s="305">
        <v>356.6114</v>
      </c>
      <c r="BI8" s="305">
        <v>352.77390000000003</v>
      </c>
      <c r="BJ8" s="305">
        <v>349.55130000000003</v>
      </c>
      <c r="BK8" s="305">
        <v>343.0145</v>
      </c>
      <c r="BL8" s="305">
        <v>336.59370000000001</v>
      </c>
      <c r="BM8" s="305">
        <v>339.33080000000001</v>
      </c>
      <c r="BN8" s="305">
        <v>345.09809999999999</v>
      </c>
      <c r="BO8" s="305">
        <v>352.62430000000001</v>
      </c>
      <c r="BP8" s="305">
        <v>348.39530000000002</v>
      </c>
      <c r="BQ8" s="305">
        <v>347.42469999999997</v>
      </c>
      <c r="BR8" s="305">
        <v>346.84160000000003</v>
      </c>
      <c r="BS8" s="305">
        <v>343.5874</v>
      </c>
      <c r="BT8" s="305">
        <v>340.61219999999997</v>
      </c>
      <c r="BU8" s="305">
        <v>338.93680000000001</v>
      </c>
      <c r="BV8" s="305">
        <v>336.95269999999999</v>
      </c>
    </row>
    <row r="9" spans="1:74" ht="11.15" customHeight="1" x14ac:dyDescent="0.25">
      <c r="A9" s="1" t="s">
        <v>492</v>
      </c>
      <c r="B9" s="180" t="s">
        <v>415</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232">
        <v>391.47500000000002</v>
      </c>
      <c r="BC9" s="305">
        <v>399.57049999999998</v>
      </c>
      <c r="BD9" s="305">
        <v>396.36860000000001</v>
      </c>
      <c r="BE9" s="305">
        <v>374.53899999999999</v>
      </c>
      <c r="BF9" s="305">
        <v>364.61559999999997</v>
      </c>
      <c r="BG9" s="305">
        <v>350.21719999999999</v>
      </c>
      <c r="BH9" s="305">
        <v>342.68819999999999</v>
      </c>
      <c r="BI9" s="305">
        <v>341.0104</v>
      </c>
      <c r="BJ9" s="305">
        <v>334.99160000000001</v>
      </c>
      <c r="BK9" s="305">
        <v>333.10829999999999</v>
      </c>
      <c r="BL9" s="305">
        <v>331.02760000000001</v>
      </c>
      <c r="BM9" s="305">
        <v>329.8777</v>
      </c>
      <c r="BN9" s="305">
        <v>344.63080000000002</v>
      </c>
      <c r="BO9" s="305">
        <v>346.21749999999997</v>
      </c>
      <c r="BP9" s="305">
        <v>344.86799999999999</v>
      </c>
      <c r="BQ9" s="305">
        <v>343.89339999999999</v>
      </c>
      <c r="BR9" s="305">
        <v>346.55250000000001</v>
      </c>
      <c r="BS9" s="305">
        <v>338.78429999999997</v>
      </c>
      <c r="BT9" s="305">
        <v>332.73540000000003</v>
      </c>
      <c r="BU9" s="305">
        <v>330.58109999999999</v>
      </c>
      <c r="BV9" s="305">
        <v>326.34370000000001</v>
      </c>
    </row>
    <row r="10" spans="1:74" ht="11.15" customHeight="1" x14ac:dyDescent="0.25">
      <c r="A10" s="1" t="s">
        <v>493</v>
      </c>
      <c r="B10" s="180" t="s">
        <v>416</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232">
        <v>376.8</v>
      </c>
      <c r="BC10" s="305">
        <v>386.8535</v>
      </c>
      <c r="BD10" s="305">
        <v>383.49189999999999</v>
      </c>
      <c r="BE10" s="305">
        <v>358.25330000000002</v>
      </c>
      <c r="BF10" s="305">
        <v>347.95699999999999</v>
      </c>
      <c r="BG10" s="305">
        <v>335.5274</v>
      </c>
      <c r="BH10" s="305">
        <v>326.50380000000001</v>
      </c>
      <c r="BI10" s="305">
        <v>320.78379999999999</v>
      </c>
      <c r="BJ10" s="305">
        <v>313.50369999999998</v>
      </c>
      <c r="BK10" s="305">
        <v>312.52999999999997</v>
      </c>
      <c r="BL10" s="305">
        <v>307.05459999999999</v>
      </c>
      <c r="BM10" s="305">
        <v>304.95389999999998</v>
      </c>
      <c r="BN10" s="305">
        <v>317.84829999999999</v>
      </c>
      <c r="BO10" s="305">
        <v>323.13459999999998</v>
      </c>
      <c r="BP10" s="305">
        <v>319.49720000000002</v>
      </c>
      <c r="BQ10" s="305">
        <v>318.75830000000002</v>
      </c>
      <c r="BR10" s="305">
        <v>320.38619999999997</v>
      </c>
      <c r="BS10" s="305">
        <v>313.61939999999998</v>
      </c>
      <c r="BT10" s="305">
        <v>308.78890000000001</v>
      </c>
      <c r="BU10" s="305">
        <v>308.77949999999998</v>
      </c>
      <c r="BV10" s="305">
        <v>304.9024</v>
      </c>
    </row>
    <row r="11" spans="1:74" ht="11.15" customHeight="1" x14ac:dyDescent="0.25">
      <c r="A11" s="1" t="s">
        <v>494</v>
      </c>
      <c r="B11" s="180" t="s">
        <v>417</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232">
        <v>415.6</v>
      </c>
      <c r="BC11" s="305">
        <v>420.86020000000002</v>
      </c>
      <c r="BD11" s="305">
        <v>421.37959999999998</v>
      </c>
      <c r="BE11" s="305">
        <v>406.95249999999999</v>
      </c>
      <c r="BF11" s="305">
        <v>396.26679999999999</v>
      </c>
      <c r="BG11" s="305">
        <v>386.4391</v>
      </c>
      <c r="BH11" s="305">
        <v>373.30149999999998</v>
      </c>
      <c r="BI11" s="305">
        <v>359.81020000000001</v>
      </c>
      <c r="BJ11" s="305">
        <v>345.67939999999999</v>
      </c>
      <c r="BK11" s="305">
        <v>342.99099999999999</v>
      </c>
      <c r="BL11" s="305">
        <v>340.94130000000001</v>
      </c>
      <c r="BM11" s="305">
        <v>348.15429999999998</v>
      </c>
      <c r="BN11" s="305">
        <v>355.49610000000001</v>
      </c>
      <c r="BO11" s="305">
        <v>366.31689999999998</v>
      </c>
      <c r="BP11" s="305">
        <v>363.07040000000001</v>
      </c>
      <c r="BQ11" s="305">
        <v>361.25510000000003</v>
      </c>
      <c r="BR11" s="305">
        <v>363.64260000000002</v>
      </c>
      <c r="BS11" s="305">
        <v>361.89159999999998</v>
      </c>
      <c r="BT11" s="305">
        <v>354.61410000000001</v>
      </c>
      <c r="BU11" s="305">
        <v>345.95670000000001</v>
      </c>
      <c r="BV11" s="305">
        <v>336.11660000000001</v>
      </c>
    </row>
    <row r="12" spans="1:74" ht="11.15" customHeight="1" x14ac:dyDescent="0.25">
      <c r="A12" s="1" t="s">
        <v>495</v>
      </c>
      <c r="B12" s="180" t="s">
        <v>418</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232">
        <v>513.375</v>
      </c>
      <c r="BC12" s="305">
        <v>509.90769999999998</v>
      </c>
      <c r="BD12" s="305">
        <v>490.93079999999998</v>
      </c>
      <c r="BE12" s="305">
        <v>465.49360000000001</v>
      </c>
      <c r="BF12" s="305">
        <v>453.92860000000002</v>
      </c>
      <c r="BG12" s="305">
        <v>445.39389999999997</v>
      </c>
      <c r="BH12" s="305">
        <v>448.66950000000003</v>
      </c>
      <c r="BI12" s="305">
        <v>444.80540000000002</v>
      </c>
      <c r="BJ12" s="305">
        <v>431.98779999999999</v>
      </c>
      <c r="BK12" s="305">
        <v>429.072</v>
      </c>
      <c r="BL12" s="305">
        <v>421.95670000000001</v>
      </c>
      <c r="BM12" s="305">
        <v>421.63029999999998</v>
      </c>
      <c r="BN12" s="305">
        <v>427.29079999999999</v>
      </c>
      <c r="BO12" s="305">
        <v>429.51839999999999</v>
      </c>
      <c r="BP12" s="305">
        <v>426.73399999999998</v>
      </c>
      <c r="BQ12" s="305">
        <v>424.60770000000002</v>
      </c>
      <c r="BR12" s="305">
        <v>423.70049999999998</v>
      </c>
      <c r="BS12" s="305">
        <v>423.77960000000002</v>
      </c>
      <c r="BT12" s="305">
        <v>414.858</v>
      </c>
      <c r="BU12" s="305">
        <v>409.07769999999999</v>
      </c>
      <c r="BV12" s="305">
        <v>401.62569999999999</v>
      </c>
    </row>
    <row r="13" spans="1:74" ht="11.15" customHeight="1" x14ac:dyDescent="0.25">
      <c r="A13" s="1" t="s">
        <v>496</v>
      </c>
      <c r="B13" s="180" t="s">
        <v>456</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232">
        <v>410.85</v>
      </c>
      <c r="BC13" s="305">
        <v>420.95139999999998</v>
      </c>
      <c r="BD13" s="305">
        <v>414.96800000000002</v>
      </c>
      <c r="BE13" s="305">
        <v>391.86950000000002</v>
      </c>
      <c r="BF13" s="305">
        <v>380.47840000000002</v>
      </c>
      <c r="BG13" s="305">
        <v>371.03710000000001</v>
      </c>
      <c r="BH13" s="305">
        <v>364.048</v>
      </c>
      <c r="BI13" s="305">
        <v>359.8716</v>
      </c>
      <c r="BJ13" s="305">
        <v>353.38240000000002</v>
      </c>
      <c r="BK13" s="305">
        <v>349.96969999999999</v>
      </c>
      <c r="BL13" s="305">
        <v>345.03789999999998</v>
      </c>
      <c r="BM13" s="305">
        <v>345.6936</v>
      </c>
      <c r="BN13" s="305">
        <v>355.02719999999999</v>
      </c>
      <c r="BO13" s="305">
        <v>359.72160000000002</v>
      </c>
      <c r="BP13" s="305">
        <v>356.75779999999997</v>
      </c>
      <c r="BQ13" s="305">
        <v>355.56509999999997</v>
      </c>
      <c r="BR13" s="305">
        <v>355.94589999999999</v>
      </c>
      <c r="BS13" s="305">
        <v>351.86720000000003</v>
      </c>
      <c r="BT13" s="305">
        <v>346.39479999999998</v>
      </c>
      <c r="BU13" s="305">
        <v>343.61630000000002</v>
      </c>
      <c r="BV13" s="305">
        <v>339.65019999999998</v>
      </c>
    </row>
    <row r="14" spans="1:74" ht="11.15" customHeight="1" x14ac:dyDescent="0.25">
      <c r="A14" s="1" t="s">
        <v>519</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232">
        <v>421.27499999999998</v>
      </c>
      <c r="BC14" s="305">
        <v>432.04930000000002</v>
      </c>
      <c r="BD14" s="305">
        <v>426.39159999999998</v>
      </c>
      <c r="BE14" s="305">
        <v>403.83609999999999</v>
      </c>
      <c r="BF14" s="305">
        <v>392.76190000000003</v>
      </c>
      <c r="BG14" s="305">
        <v>383.59949999999998</v>
      </c>
      <c r="BH14" s="305">
        <v>376.92509999999999</v>
      </c>
      <c r="BI14" s="305">
        <v>372.98579999999998</v>
      </c>
      <c r="BJ14" s="305">
        <v>366.72410000000002</v>
      </c>
      <c r="BK14" s="305">
        <v>363.23610000000002</v>
      </c>
      <c r="BL14" s="305">
        <v>358.36610000000002</v>
      </c>
      <c r="BM14" s="305">
        <v>358.86189999999999</v>
      </c>
      <c r="BN14" s="305">
        <v>368.2697</v>
      </c>
      <c r="BO14" s="305">
        <v>373.0367</v>
      </c>
      <c r="BP14" s="305">
        <v>369.99869999999999</v>
      </c>
      <c r="BQ14" s="305">
        <v>369.0299</v>
      </c>
      <c r="BR14" s="305">
        <v>369.488</v>
      </c>
      <c r="BS14" s="305">
        <v>365.51749999999998</v>
      </c>
      <c r="BT14" s="305">
        <v>360.24450000000002</v>
      </c>
      <c r="BU14" s="305">
        <v>357.62389999999999</v>
      </c>
      <c r="BV14" s="305">
        <v>353.8272</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359"/>
      <c r="BD15" s="359"/>
      <c r="BE15" s="359"/>
      <c r="BF15" s="359"/>
      <c r="BG15" s="359"/>
      <c r="BH15" s="359"/>
      <c r="BI15" s="359"/>
      <c r="BJ15" s="359"/>
      <c r="BK15" s="359"/>
      <c r="BL15" s="359"/>
      <c r="BM15" s="359"/>
      <c r="BN15" s="359"/>
      <c r="BO15" s="359"/>
      <c r="BP15" s="359"/>
      <c r="BQ15" s="359"/>
      <c r="BR15" s="359"/>
      <c r="BS15" s="359"/>
      <c r="BT15" s="359"/>
      <c r="BU15" s="359"/>
      <c r="BV15" s="359"/>
    </row>
    <row r="16" spans="1:74" ht="11.15" customHeight="1" x14ac:dyDescent="0.25">
      <c r="A16" s="1"/>
      <c r="B16" s="7" t="s">
        <v>743</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5" customHeight="1" x14ac:dyDescent="0.25">
      <c r="A17" s="1"/>
      <c r="B17" s="7" t="s">
        <v>112</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361"/>
      <c r="BD17" s="361"/>
      <c r="BE17" s="361"/>
      <c r="BF17" s="361"/>
      <c r="BG17" s="361"/>
      <c r="BH17" s="361"/>
      <c r="BI17" s="361"/>
      <c r="BJ17" s="361"/>
      <c r="BK17" s="361"/>
      <c r="BL17" s="361"/>
      <c r="BM17" s="361"/>
      <c r="BN17" s="361"/>
      <c r="BO17" s="361"/>
      <c r="BP17" s="361"/>
      <c r="BQ17" s="361"/>
      <c r="BR17" s="361"/>
      <c r="BS17" s="361"/>
      <c r="BT17" s="361"/>
      <c r="BU17" s="361"/>
      <c r="BV17" s="361"/>
    </row>
    <row r="18" spans="1:74" ht="11.15" customHeight="1" x14ac:dyDescent="0.25">
      <c r="A18" s="1" t="s">
        <v>483</v>
      </c>
      <c r="B18" s="180" t="s">
        <v>414</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56.872</v>
      </c>
      <c r="AX18" s="68">
        <v>61.823</v>
      </c>
      <c r="AY18" s="68">
        <v>65.540000000000006</v>
      </c>
      <c r="AZ18" s="68">
        <v>62.13</v>
      </c>
      <c r="BA18" s="68">
        <v>56.360999999999997</v>
      </c>
      <c r="BB18" s="68">
        <v>52.468767333000002</v>
      </c>
      <c r="BC18" s="301">
        <v>58.472099999999998</v>
      </c>
      <c r="BD18" s="301">
        <v>63.683399999999999</v>
      </c>
      <c r="BE18" s="301">
        <v>65.405469999999994</v>
      </c>
      <c r="BF18" s="301">
        <v>63.887540000000001</v>
      </c>
      <c r="BG18" s="301">
        <v>62.080129999999997</v>
      </c>
      <c r="BH18" s="301">
        <v>61.432200000000002</v>
      </c>
      <c r="BI18" s="301">
        <v>64.410489999999996</v>
      </c>
      <c r="BJ18" s="301">
        <v>68.535640000000001</v>
      </c>
      <c r="BK18" s="301">
        <v>70.723990000000001</v>
      </c>
      <c r="BL18" s="301">
        <v>71.840360000000004</v>
      </c>
      <c r="BM18" s="301">
        <v>67.255240000000001</v>
      </c>
      <c r="BN18" s="301">
        <v>65.422389999999993</v>
      </c>
      <c r="BO18" s="301">
        <v>65.187200000000004</v>
      </c>
      <c r="BP18" s="301">
        <v>66.824709999999996</v>
      </c>
      <c r="BQ18" s="301">
        <v>67.021919999999994</v>
      </c>
      <c r="BR18" s="301">
        <v>64.926400000000001</v>
      </c>
      <c r="BS18" s="301">
        <v>62.445230000000002</v>
      </c>
      <c r="BT18" s="301">
        <v>60.863979999999998</v>
      </c>
      <c r="BU18" s="301">
        <v>63.576920000000001</v>
      </c>
      <c r="BV18" s="301">
        <v>68.369979999999998</v>
      </c>
    </row>
    <row r="19" spans="1:74" ht="11.15" customHeight="1" x14ac:dyDescent="0.25">
      <c r="A19" s="1" t="s">
        <v>484</v>
      </c>
      <c r="B19" s="180" t="s">
        <v>415</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52.601697000000001</v>
      </c>
      <c r="AL19" s="68">
        <v>50.861749000000003</v>
      </c>
      <c r="AM19" s="68">
        <v>55.052</v>
      </c>
      <c r="AN19" s="68">
        <v>52.698</v>
      </c>
      <c r="AO19" s="68">
        <v>50.692438000000003</v>
      </c>
      <c r="AP19" s="68">
        <v>49.180413999999999</v>
      </c>
      <c r="AQ19" s="68">
        <v>47.763827999999997</v>
      </c>
      <c r="AR19" s="68">
        <v>50.647511999999999</v>
      </c>
      <c r="AS19" s="68">
        <v>48.476410000000001</v>
      </c>
      <c r="AT19" s="68">
        <v>46.961306999999998</v>
      </c>
      <c r="AU19" s="68">
        <v>46.887894000000003</v>
      </c>
      <c r="AV19" s="68">
        <v>45.054988999999999</v>
      </c>
      <c r="AW19" s="68">
        <v>46.944713</v>
      </c>
      <c r="AX19" s="68">
        <v>50.878836</v>
      </c>
      <c r="AY19" s="68">
        <v>58.762146000000001</v>
      </c>
      <c r="AZ19" s="68">
        <v>60.749839999999999</v>
      </c>
      <c r="BA19" s="68">
        <v>56.665999999999997</v>
      </c>
      <c r="BB19" s="68">
        <v>50.159463332999998</v>
      </c>
      <c r="BC19" s="301">
        <v>50.193379999999998</v>
      </c>
      <c r="BD19" s="301">
        <v>51.472450000000002</v>
      </c>
      <c r="BE19" s="301">
        <v>51.353090000000002</v>
      </c>
      <c r="BF19" s="301">
        <v>50.15157</v>
      </c>
      <c r="BG19" s="301">
        <v>49.950099999999999</v>
      </c>
      <c r="BH19" s="301">
        <v>47.431170000000002</v>
      </c>
      <c r="BI19" s="301">
        <v>49.01388</v>
      </c>
      <c r="BJ19" s="301">
        <v>50.502510000000001</v>
      </c>
      <c r="BK19" s="301">
        <v>54.379640000000002</v>
      </c>
      <c r="BL19" s="301">
        <v>55.778840000000002</v>
      </c>
      <c r="BM19" s="301">
        <v>53.024000000000001</v>
      </c>
      <c r="BN19" s="301">
        <v>51.904989999999998</v>
      </c>
      <c r="BO19" s="301">
        <v>50.547690000000003</v>
      </c>
      <c r="BP19" s="301">
        <v>51.319800000000001</v>
      </c>
      <c r="BQ19" s="301">
        <v>51.061050000000002</v>
      </c>
      <c r="BR19" s="301">
        <v>49.771650000000001</v>
      </c>
      <c r="BS19" s="301">
        <v>50.934280000000001</v>
      </c>
      <c r="BT19" s="301">
        <v>47.705930000000002</v>
      </c>
      <c r="BU19" s="301">
        <v>48.045090000000002</v>
      </c>
      <c r="BV19" s="301">
        <v>49.910829999999997</v>
      </c>
    </row>
    <row r="20" spans="1:74" ht="11.15" customHeight="1" x14ac:dyDescent="0.25">
      <c r="A20" s="1" t="s">
        <v>485</v>
      </c>
      <c r="B20" s="180" t="s">
        <v>416</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81.626000000000005</v>
      </c>
      <c r="AX20" s="68">
        <v>81.739000000000004</v>
      </c>
      <c r="AY20" s="68">
        <v>86.344999999999999</v>
      </c>
      <c r="AZ20" s="68">
        <v>89.061000000000007</v>
      </c>
      <c r="BA20" s="68">
        <v>86.106999999999999</v>
      </c>
      <c r="BB20" s="68">
        <v>87.247773332999998</v>
      </c>
      <c r="BC20" s="301">
        <v>88.176419999999993</v>
      </c>
      <c r="BD20" s="301">
        <v>88.961650000000006</v>
      </c>
      <c r="BE20" s="301">
        <v>88.539739999999995</v>
      </c>
      <c r="BF20" s="301">
        <v>85.134969999999996</v>
      </c>
      <c r="BG20" s="301">
        <v>83.756219999999999</v>
      </c>
      <c r="BH20" s="301">
        <v>83.824539999999999</v>
      </c>
      <c r="BI20" s="301">
        <v>86.217749999999995</v>
      </c>
      <c r="BJ20" s="301">
        <v>90.09093</v>
      </c>
      <c r="BK20" s="301">
        <v>90.824280000000002</v>
      </c>
      <c r="BL20" s="301">
        <v>89.836650000000006</v>
      </c>
      <c r="BM20" s="301">
        <v>89.562610000000006</v>
      </c>
      <c r="BN20" s="301">
        <v>87.681650000000005</v>
      </c>
      <c r="BO20" s="301">
        <v>89.182069999999996</v>
      </c>
      <c r="BP20" s="301">
        <v>90.155739999999994</v>
      </c>
      <c r="BQ20" s="301">
        <v>91.013509999999997</v>
      </c>
      <c r="BR20" s="301">
        <v>89.596770000000006</v>
      </c>
      <c r="BS20" s="301">
        <v>87.510450000000006</v>
      </c>
      <c r="BT20" s="301">
        <v>88.512829999999994</v>
      </c>
      <c r="BU20" s="301">
        <v>90.328699999999998</v>
      </c>
      <c r="BV20" s="301">
        <v>91.074860000000001</v>
      </c>
    </row>
    <row r="21" spans="1:74" ht="11.15" customHeight="1" x14ac:dyDescent="0.25">
      <c r="A21" s="1" t="s">
        <v>486</v>
      </c>
      <c r="B21" s="180" t="s">
        <v>417</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8.3019999999999996</v>
      </c>
      <c r="BA21" s="68">
        <v>7.9059999999999997</v>
      </c>
      <c r="BB21" s="68">
        <v>8.0199496000000003</v>
      </c>
      <c r="BC21" s="301">
        <v>7.9475230000000003</v>
      </c>
      <c r="BD21" s="301">
        <v>7.993703</v>
      </c>
      <c r="BE21" s="301">
        <v>7.4423959999999996</v>
      </c>
      <c r="BF21" s="301">
        <v>7.3076030000000003</v>
      </c>
      <c r="BG21" s="301">
        <v>7.5021930000000001</v>
      </c>
      <c r="BH21" s="301">
        <v>7.7185709999999998</v>
      </c>
      <c r="BI21" s="301">
        <v>8.2734799999999993</v>
      </c>
      <c r="BJ21" s="301">
        <v>8.1536100000000005</v>
      </c>
      <c r="BK21" s="301">
        <v>8.2317780000000003</v>
      </c>
      <c r="BL21" s="301">
        <v>8.1938060000000004</v>
      </c>
      <c r="BM21" s="301">
        <v>7.994999</v>
      </c>
      <c r="BN21" s="301">
        <v>7.7532009999999998</v>
      </c>
      <c r="BO21" s="301">
        <v>7.8717860000000002</v>
      </c>
      <c r="BP21" s="301">
        <v>8.0631939999999993</v>
      </c>
      <c r="BQ21" s="301">
        <v>7.5558040000000002</v>
      </c>
      <c r="BR21" s="301">
        <v>7.4232800000000001</v>
      </c>
      <c r="BS21" s="301">
        <v>7.6616030000000004</v>
      </c>
      <c r="BT21" s="301">
        <v>7.8646839999999996</v>
      </c>
      <c r="BU21" s="301">
        <v>8.4512920000000005</v>
      </c>
      <c r="BV21" s="301">
        <v>8.3935230000000001</v>
      </c>
    </row>
    <row r="22" spans="1:74" ht="11.15" customHeight="1" x14ac:dyDescent="0.25">
      <c r="A22" s="1" t="s">
        <v>487</v>
      </c>
      <c r="B22" s="180" t="s">
        <v>418</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27.386894000000002</v>
      </c>
      <c r="AX22" s="68">
        <v>29.648699000000001</v>
      </c>
      <c r="AY22" s="68">
        <v>32.196291000000002</v>
      </c>
      <c r="AZ22" s="68">
        <v>30.188196000000001</v>
      </c>
      <c r="BA22" s="68">
        <v>29.748000000000001</v>
      </c>
      <c r="BB22" s="68">
        <v>30.716800667000001</v>
      </c>
      <c r="BC22" s="301">
        <v>29.595839999999999</v>
      </c>
      <c r="BD22" s="301">
        <v>30.258880000000001</v>
      </c>
      <c r="BE22" s="301">
        <v>30.152550000000002</v>
      </c>
      <c r="BF22" s="301">
        <v>29.272580000000001</v>
      </c>
      <c r="BG22" s="301">
        <v>29.795200000000001</v>
      </c>
      <c r="BH22" s="301">
        <v>29.09798</v>
      </c>
      <c r="BI22" s="301">
        <v>31.06578</v>
      </c>
      <c r="BJ22" s="301">
        <v>31.727799999999998</v>
      </c>
      <c r="BK22" s="301">
        <v>33.242739999999998</v>
      </c>
      <c r="BL22" s="301">
        <v>31.78979</v>
      </c>
      <c r="BM22" s="301">
        <v>29.83128</v>
      </c>
      <c r="BN22" s="301">
        <v>28.98396</v>
      </c>
      <c r="BO22" s="301">
        <v>28.30508</v>
      </c>
      <c r="BP22" s="301">
        <v>29.182179999999999</v>
      </c>
      <c r="BQ22" s="301">
        <v>29.337119999999999</v>
      </c>
      <c r="BR22" s="301">
        <v>28.665179999999999</v>
      </c>
      <c r="BS22" s="301">
        <v>29.33371</v>
      </c>
      <c r="BT22" s="301">
        <v>29.52561</v>
      </c>
      <c r="BU22" s="301">
        <v>30.577649999999998</v>
      </c>
      <c r="BV22" s="301">
        <v>32.61383</v>
      </c>
    </row>
    <row r="23" spans="1:74" ht="11.15" customHeight="1" x14ac:dyDescent="0.25">
      <c r="A23" s="1" t="s">
        <v>488</v>
      </c>
      <c r="B23" s="180" t="s">
        <v>111</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241.22969699999999</v>
      </c>
      <c r="AL23" s="68">
        <v>243.39474899999999</v>
      </c>
      <c r="AM23" s="68">
        <v>255.13900000000001</v>
      </c>
      <c r="AN23" s="68">
        <v>241.09299999999999</v>
      </c>
      <c r="AO23" s="68">
        <v>237.64709099999999</v>
      </c>
      <c r="AP23" s="68">
        <v>238.42045100000001</v>
      </c>
      <c r="AQ23" s="68">
        <v>239.85271499999999</v>
      </c>
      <c r="AR23" s="68">
        <v>237.23922099999999</v>
      </c>
      <c r="AS23" s="68">
        <v>230.768698</v>
      </c>
      <c r="AT23" s="68">
        <v>225.694031</v>
      </c>
      <c r="AU23" s="68">
        <v>227.045557</v>
      </c>
      <c r="AV23" s="68">
        <v>216.69439</v>
      </c>
      <c r="AW23" s="68">
        <v>220.606607</v>
      </c>
      <c r="AX23" s="68">
        <v>232.236535</v>
      </c>
      <c r="AY23" s="68">
        <v>251.75343699999999</v>
      </c>
      <c r="AZ23" s="68">
        <v>250.43103600000001</v>
      </c>
      <c r="BA23" s="68">
        <v>236.78800000000001</v>
      </c>
      <c r="BB23" s="68">
        <v>228.61275427000001</v>
      </c>
      <c r="BC23" s="301">
        <v>234.3853</v>
      </c>
      <c r="BD23" s="301">
        <v>242.37010000000001</v>
      </c>
      <c r="BE23" s="301">
        <v>242.89320000000001</v>
      </c>
      <c r="BF23" s="301">
        <v>235.7543</v>
      </c>
      <c r="BG23" s="301">
        <v>233.0838</v>
      </c>
      <c r="BH23" s="301">
        <v>229.50450000000001</v>
      </c>
      <c r="BI23" s="301">
        <v>238.98140000000001</v>
      </c>
      <c r="BJ23" s="301">
        <v>249.01050000000001</v>
      </c>
      <c r="BK23" s="301">
        <v>257.4024</v>
      </c>
      <c r="BL23" s="301">
        <v>257.43939999999998</v>
      </c>
      <c r="BM23" s="301">
        <v>247.66810000000001</v>
      </c>
      <c r="BN23" s="301">
        <v>241.74619999999999</v>
      </c>
      <c r="BO23" s="301">
        <v>241.09379999999999</v>
      </c>
      <c r="BP23" s="301">
        <v>245.54560000000001</v>
      </c>
      <c r="BQ23" s="301">
        <v>245.98939999999999</v>
      </c>
      <c r="BR23" s="301">
        <v>240.38329999999999</v>
      </c>
      <c r="BS23" s="301">
        <v>237.8853</v>
      </c>
      <c r="BT23" s="301">
        <v>234.47300000000001</v>
      </c>
      <c r="BU23" s="301">
        <v>240.97970000000001</v>
      </c>
      <c r="BV23" s="301">
        <v>250.363</v>
      </c>
    </row>
    <row r="24" spans="1:74" ht="11.15" customHeight="1" x14ac:dyDescent="0.25">
      <c r="A24" s="1"/>
      <c r="B24" s="7" t="s">
        <v>113</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361"/>
      <c r="BD24" s="361"/>
      <c r="BE24" s="361"/>
      <c r="BF24" s="361"/>
      <c r="BG24" s="361"/>
      <c r="BH24" s="361"/>
      <c r="BI24" s="361"/>
      <c r="BJ24" s="361"/>
      <c r="BK24" s="361"/>
      <c r="BL24" s="361"/>
      <c r="BM24" s="361"/>
      <c r="BN24" s="361"/>
      <c r="BO24" s="361"/>
      <c r="BP24" s="361"/>
      <c r="BQ24" s="361"/>
      <c r="BR24" s="361"/>
      <c r="BS24" s="361"/>
      <c r="BT24" s="361"/>
      <c r="BU24" s="361"/>
      <c r="BV24" s="361"/>
    </row>
    <row r="25" spans="1:74" ht="11.15" customHeight="1" x14ac:dyDescent="0.25">
      <c r="A25" s="1" t="s">
        <v>489</v>
      </c>
      <c r="B25" s="180" t="s">
        <v>111</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25.398053000000001</v>
      </c>
      <c r="AM25" s="68">
        <v>22.939</v>
      </c>
      <c r="AN25" s="68">
        <v>20.896000000000001</v>
      </c>
      <c r="AO25" s="68">
        <v>20.259074999999999</v>
      </c>
      <c r="AP25" s="68">
        <v>21.279779000000001</v>
      </c>
      <c r="AQ25" s="68">
        <v>20.360513999999998</v>
      </c>
      <c r="AR25" s="68">
        <v>18.600299</v>
      </c>
      <c r="AS25" s="68">
        <v>17.886856999999999</v>
      </c>
      <c r="AT25" s="68">
        <v>18.165272999999999</v>
      </c>
      <c r="AU25" s="68">
        <v>18.506229999999999</v>
      </c>
      <c r="AV25" s="68">
        <v>18.285882000000001</v>
      </c>
      <c r="AW25" s="68">
        <v>18.044886999999999</v>
      </c>
      <c r="AX25" s="68">
        <v>17.742737999999999</v>
      </c>
      <c r="AY25" s="68">
        <v>18.089321999999999</v>
      </c>
      <c r="AZ25" s="68">
        <v>18.624253</v>
      </c>
      <c r="BA25" s="68">
        <v>16.515000000000001</v>
      </c>
      <c r="BB25" s="68">
        <v>18.507461332999998</v>
      </c>
      <c r="BC25" s="301">
        <v>20.226410000000001</v>
      </c>
      <c r="BD25" s="301">
        <v>21.836040000000001</v>
      </c>
      <c r="BE25" s="301">
        <v>22.650919999999999</v>
      </c>
      <c r="BF25" s="301">
        <v>23.878360000000001</v>
      </c>
      <c r="BG25" s="301">
        <v>23.708870000000001</v>
      </c>
      <c r="BH25" s="301">
        <v>24.94004</v>
      </c>
      <c r="BI25" s="301">
        <v>25.686299999999999</v>
      </c>
      <c r="BJ25" s="301">
        <v>27.038150000000002</v>
      </c>
      <c r="BK25" s="301">
        <v>27.10098</v>
      </c>
      <c r="BL25" s="301">
        <v>26.238029999999998</v>
      </c>
      <c r="BM25" s="301">
        <v>23.507290000000001</v>
      </c>
      <c r="BN25" s="301">
        <v>22.70553</v>
      </c>
      <c r="BO25" s="301">
        <v>23.395779999999998</v>
      </c>
      <c r="BP25" s="301">
        <v>24.307379999999998</v>
      </c>
      <c r="BQ25" s="301">
        <v>24.75291</v>
      </c>
      <c r="BR25" s="301">
        <v>25.814869999999999</v>
      </c>
      <c r="BS25" s="301">
        <v>25.400259999999999</v>
      </c>
      <c r="BT25" s="301">
        <v>26.4621</v>
      </c>
      <c r="BU25" s="301">
        <v>26.73714</v>
      </c>
      <c r="BV25" s="301">
        <v>27.90446</v>
      </c>
    </row>
    <row r="26" spans="1:74" ht="11.15" customHeight="1" x14ac:dyDescent="0.25">
      <c r="A26" s="1"/>
      <c r="B26" s="7" t="s">
        <v>114</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362"/>
      <c r="BD26" s="362"/>
      <c r="BE26" s="362"/>
      <c r="BF26" s="362"/>
      <c r="BG26" s="362"/>
      <c r="BH26" s="362"/>
      <c r="BI26" s="362"/>
      <c r="BJ26" s="362"/>
      <c r="BK26" s="362"/>
      <c r="BL26" s="362"/>
      <c r="BM26" s="362"/>
      <c r="BN26" s="362"/>
      <c r="BO26" s="362"/>
      <c r="BP26" s="362"/>
      <c r="BQ26" s="362"/>
      <c r="BR26" s="362"/>
      <c r="BS26" s="362"/>
      <c r="BT26" s="362"/>
      <c r="BU26" s="362"/>
      <c r="BV26" s="362"/>
    </row>
    <row r="27" spans="1:74" ht="11.15" customHeight="1" x14ac:dyDescent="0.25">
      <c r="A27" s="1" t="s">
        <v>490</v>
      </c>
      <c r="B27" s="181" t="s">
        <v>111</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216.19064299999999</v>
      </c>
      <c r="AL27" s="69">
        <v>217.99669599999999</v>
      </c>
      <c r="AM27" s="69">
        <v>232.2</v>
      </c>
      <c r="AN27" s="69">
        <v>220.197</v>
      </c>
      <c r="AO27" s="69">
        <v>217.38801599999999</v>
      </c>
      <c r="AP27" s="69">
        <v>217.140672</v>
      </c>
      <c r="AQ27" s="69">
        <v>219.49220099999999</v>
      </c>
      <c r="AR27" s="69">
        <v>218.63892200000001</v>
      </c>
      <c r="AS27" s="69">
        <v>212.88184100000001</v>
      </c>
      <c r="AT27" s="69">
        <v>207.52875800000001</v>
      </c>
      <c r="AU27" s="69">
        <v>208.53932699999999</v>
      </c>
      <c r="AV27" s="69">
        <v>198.40850800000001</v>
      </c>
      <c r="AW27" s="69">
        <v>202.56172000000001</v>
      </c>
      <c r="AX27" s="69">
        <v>214.493797</v>
      </c>
      <c r="AY27" s="69">
        <v>233.66411500000001</v>
      </c>
      <c r="AZ27" s="69">
        <v>231.806783</v>
      </c>
      <c r="BA27" s="69">
        <v>220.27199999999999</v>
      </c>
      <c r="BB27" s="69">
        <v>210.10636</v>
      </c>
      <c r="BC27" s="320">
        <v>214.15889999999999</v>
      </c>
      <c r="BD27" s="320">
        <v>220.53399999999999</v>
      </c>
      <c r="BE27" s="320">
        <v>220.2423</v>
      </c>
      <c r="BF27" s="320">
        <v>211.8759</v>
      </c>
      <c r="BG27" s="320">
        <v>209.375</v>
      </c>
      <c r="BH27" s="320">
        <v>204.56440000000001</v>
      </c>
      <c r="BI27" s="320">
        <v>213.29509999999999</v>
      </c>
      <c r="BJ27" s="320">
        <v>221.97229999999999</v>
      </c>
      <c r="BK27" s="320">
        <v>230.3015</v>
      </c>
      <c r="BL27" s="320">
        <v>231.20140000000001</v>
      </c>
      <c r="BM27" s="320">
        <v>224.16079999999999</v>
      </c>
      <c r="BN27" s="320">
        <v>219.04069999999999</v>
      </c>
      <c r="BO27" s="320">
        <v>217.69800000000001</v>
      </c>
      <c r="BP27" s="320">
        <v>221.23820000000001</v>
      </c>
      <c r="BQ27" s="320">
        <v>221.23650000000001</v>
      </c>
      <c r="BR27" s="320">
        <v>214.5684</v>
      </c>
      <c r="BS27" s="320">
        <v>212.48500000000001</v>
      </c>
      <c r="BT27" s="320">
        <v>208.01089999999999</v>
      </c>
      <c r="BU27" s="320">
        <v>214.24250000000001</v>
      </c>
      <c r="BV27" s="320">
        <v>222.45859999999999</v>
      </c>
    </row>
    <row r="28" spans="1:74" s="267" customFormat="1" ht="12" customHeight="1" x14ac:dyDescent="0.25">
      <c r="A28" s="1"/>
      <c r="B28" s="755" t="s">
        <v>808</v>
      </c>
      <c r="C28" s="756"/>
      <c r="D28" s="756"/>
      <c r="E28" s="756"/>
      <c r="F28" s="756"/>
      <c r="G28" s="756"/>
      <c r="H28" s="756"/>
      <c r="I28" s="756"/>
      <c r="J28" s="756"/>
      <c r="K28" s="756"/>
      <c r="L28" s="756"/>
      <c r="M28" s="756"/>
      <c r="N28" s="756"/>
      <c r="O28" s="756"/>
      <c r="P28" s="756"/>
      <c r="Q28" s="756"/>
      <c r="AY28" s="478"/>
      <c r="AZ28" s="478"/>
      <c r="BA28" s="478"/>
      <c r="BB28" s="478"/>
      <c r="BC28" s="478"/>
      <c r="BD28" s="478"/>
      <c r="BE28" s="478"/>
      <c r="BF28" s="478"/>
      <c r="BG28" s="478"/>
      <c r="BH28" s="478"/>
      <c r="BI28" s="478"/>
      <c r="BJ28" s="478"/>
    </row>
    <row r="29" spans="1:74" s="403" customFormat="1" ht="12" customHeight="1" x14ac:dyDescent="0.25">
      <c r="A29" s="402"/>
      <c r="B29" s="749" t="str">
        <f>"Notes: "&amp;"EIA completed modeling and analysis for this report on " &amp;Dates!D2&amp;"."</f>
        <v>Notes: EIA completed modeling and analysis for this report on Thursday May 5, 2022.</v>
      </c>
      <c r="C29" s="748"/>
      <c r="D29" s="748"/>
      <c r="E29" s="748"/>
      <c r="F29" s="748"/>
      <c r="G29" s="748"/>
      <c r="H29" s="748"/>
      <c r="I29" s="748"/>
      <c r="J29" s="748"/>
      <c r="K29" s="748"/>
      <c r="L29" s="748"/>
      <c r="M29" s="748"/>
      <c r="N29" s="748"/>
      <c r="O29" s="748"/>
      <c r="P29" s="748"/>
      <c r="Q29" s="748"/>
      <c r="AY29" s="479"/>
      <c r="AZ29" s="479"/>
      <c r="BA29" s="479"/>
      <c r="BB29" s="479"/>
      <c r="BC29" s="479"/>
      <c r="BD29" s="479"/>
      <c r="BE29" s="479"/>
      <c r="BF29" s="479"/>
      <c r="BG29" s="479"/>
      <c r="BH29" s="479"/>
      <c r="BI29" s="479"/>
      <c r="BJ29" s="479"/>
    </row>
    <row r="30" spans="1:74" s="403" customFormat="1" ht="12" customHeight="1" x14ac:dyDescent="0.25">
      <c r="A30" s="402"/>
      <c r="B30" s="749" t="s">
        <v>351</v>
      </c>
      <c r="C30" s="748"/>
      <c r="D30" s="748"/>
      <c r="E30" s="748"/>
      <c r="F30" s="748"/>
      <c r="G30" s="748"/>
      <c r="H30" s="748"/>
      <c r="I30" s="748"/>
      <c r="J30" s="748"/>
      <c r="K30" s="748"/>
      <c r="L30" s="748"/>
      <c r="M30" s="748"/>
      <c r="N30" s="748"/>
      <c r="O30" s="748"/>
      <c r="P30" s="748"/>
      <c r="Q30" s="748"/>
      <c r="AY30" s="479"/>
      <c r="AZ30" s="479"/>
      <c r="BA30" s="479"/>
      <c r="BB30" s="479"/>
      <c r="BC30" s="479"/>
      <c r="BD30" s="479"/>
      <c r="BE30" s="479"/>
      <c r="BF30" s="479"/>
      <c r="BG30" s="479"/>
      <c r="BH30" s="479"/>
      <c r="BI30" s="479"/>
      <c r="BJ30" s="479"/>
    </row>
    <row r="31" spans="1:74" s="267" customFormat="1" ht="12" customHeight="1" x14ac:dyDescent="0.25">
      <c r="A31" s="1"/>
      <c r="B31" s="757" t="s">
        <v>127</v>
      </c>
      <c r="C31" s="756"/>
      <c r="D31" s="756"/>
      <c r="E31" s="756"/>
      <c r="F31" s="756"/>
      <c r="G31" s="756"/>
      <c r="H31" s="756"/>
      <c r="I31" s="756"/>
      <c r="J31" s="756"/>
      <c r="K31" s="756"/>
      <c r="L31" s="756"/>
      <c r="M31" s="756"/>
      <c r="N31" s="756"/>
      <c r="O31" s="756"/>
      <c r="P31" s="756"/>
      <c r="Q31" s="756"/>
      <c r="AY31" s="478"/>
      <c r="AZ31" s="478"/>
      <c r="BA31" s="478"/>
      <c r="BB31" s="478"/>
      <c r="BC31" s="478"/>
      <c r="BD31" s="478"/>
      <c r="BE31" s="478"/>
      <c r="BF31" s="478"/>
      <c r="BG31" s="478"/>
      <c r="BH31" s="478"/>
      <c r="BI31" s="478"/>
      <c r="BJ31" s="478"/>
    </row>
    <row r="32" spans="1:74" s="403" customFormat="1" ht="12" customHeight="1" x14ac:dyDescent="0.25">
      <c r="A32" s="402"/>
      <c r="B32" s="744" t="s">
        <v>845</v>
      </c>
      <c r="C32" s="735"/>
      <c r="D32" s="735"/>
      <c r="E32" s="735"/>
      <c r="F32" s="735"/>
      <c r="G32" s="735"/>
      <c r="H32" s="735"/>
      <c r="I32" s="735"/>
      <c r="J32" s="735"/>
      <c r="K32" s="735"/>
      <c r="L32" s="735"/>
      <c r="M32" s="735"/>
      <c r="N32" s="735"/>
      <c r="O32" s="735"/>
      <c r="P32" s="735"/>
      <c r="Q32" s="735"/>
      <c r="AY32" s="479"/>
      <c r="AZ32" s="479"/>
      <c r="BA32" s="479"/>
      <c r="BB32" s="479"/>
      <c r="BC32" s="479"/>
      <c r="BD32" s="479"/>
      <c r="BE32" s="479"/>
      <c r="BF32" s="479"/>
      <c r="BG32" s="479"/>
      <c r="BH32" s="479"/>
      <c r="BI32" s="479"/>
      <c r="BJ32" s="479"/>
    </row>
    <row r="33" spans="1:74" s="403" customFormat="1" ht="12" customHeight="1" x14ac:dyDescent="0.25">
      <c r="A33" s="402"/>
      <c r="B33" s="794" t="s">
        <v>846</v>
      </c>
      <c r="C33" s="735"/>
      <c r="D33" s="735"/>
      <c r="E33" s="735"/>
      <c r="F33" s="735"/>
      <c r="G33" s="735"/>
      <c r="H33" s="735"/>
      <c r="I33" s="735"/>
      <c r="J33" s="735"/>
      <c r="K33" s="735"/>
      <c r="L33" s="735"/>
      <c r="M33" s="735"/>
      <c r="N33" s="735"/>
      <c r="O33" s="735"/>
      <c r="P33" s="735"/>
      <c r="Q33" s="735"/>
      <c r="AY33" s="479"/>
      <c r="AZ33" s="479"/>
      <c r="BA33" s="479"/>
      <c r="BB33" s="479"/>
      <c r="BC33" s="479"/>
      <c r="BD33" s="479"/>
      <c r="BE33" s="479"/>
      <c r="BF33" s="479"/>
      <c r="BG33" s="479"/>
      <c r="BH33" s="479"/>
      <c r="BI33" s="479"/>
      <c r="BJ33" s="479"/>
    </row>
    <row r="34" spans="1:74" s="403" customFormat="1" ht="12" customHeight="1" x14ac:dyDescent="0.25">
      <c r="A34" s="402"/>
      <c r="B34" s="742" t="s">
        <v>848</v>
      </c>
      <c r="C34" s="741"/>
      <c r="D34" s="741"/>
      <c r="E34" s="741"/>
      <c r="F34" s="741"/>
      <c r="G34" s="741"/>
      <c r="H34" s="741"/>
      <c r="I34" s="741"/>
      <c r="J34" s="741"/>
      <c r="K34" s="741"/>
      <c r="L34" s="741"/>
      <c r="M34" s="741"/>
      <c r="N34" s="741"/>
      <c r="O34" s="741"/>
      <c r="P34" s="741"/>
      <c r="Q34" s="735"/>
      <c r="AY34" s="479"/>
      <c r="AZ34" s="479"/>
      <c r="BA34" s="479"/>
      <c r="BB34" s="479"/>
      <c r="BC34" s="479"/>
      <c r="BD34" s="479"/>
      <c r="BE34" s="479"/>
      <c r="BF34" s="479"/>
      <c r="BG34" s="479"/>
      <c r="BH34" s="479"/>
      <c r="BI34" s="479"/>
      <c r="BJ34" s="479"/>
    </row>
    <row r="35" spans="1:74" s="403" customFormat="1" ht="12" customHeight="1" x14ac:dyDescent="0.25">
      <c r="A35" s="402"/>
      <c r="B35" s="743" t="s">
        <v>849</v>
      </c>
      <c r="C35" s="745"/>
      <c r="D35" s="745"/>
      <c r="E35" s="745"/>
      <c r="F35" s="745"/>
      <c r="G35" s="745"/>
      <c r="H35" s="745"/>
      <c r="I35" s="745"/>
      <c r="J35" s="745"/>
      <c r="K35" s="745"/>
      <c r="L35" s="745"/>
      <c r="M35" s="745"/>
      <c r="N35" s="745"/>
      <c r="O35" s="745"/>
      <c r="P35" s="745"/>
      <c r="Q35" s="735"/>
      <c r="AY35" s="479"/>
      <c r="AZ35" s="479"/>
      <c r="BA35" s="479"/>
      <c r="BB35" s="479"/>
      <c r="BC35" s="479"/>
      <c r="BD35" s="479"/>
      <c r="BE35" s="479"/>
      <c r="BF35" s="479"/>
      <c r="BG35" s="479"/>
      <c r="BH35" s="479"/>
      <c r="BI35" s="479"/>
      <c r="BJ35" s="479"/>
    </row>
    <row r="36" spans="1:74" s="403" customFormat="1" ht="12" customHeight="1" x14ac:dyDescent="0.25">
      <c r="A36" s="402"/>
      <c r="B36" s="744" t="s">
        <v>831</v>
      </c>
      <c r="C36" s="745"/>
      <c r="D36" s="745"/>
      <c r="E36" s="745"/>
      <c r="F36" s="745"/>
      <c r="G36" s="745"/>
      <c r="H36" s="745"/>
      <c r="I36" s="745"/>
      <c r="J36" s="745"/>
      <c r="K36" s="745"/>
      <c r="L36" s="745"/>
      <c r="M36" s="745"/>
      <c r="N36" s="745"/>
      <c r="O36" s="745"/>
      <c r="P36" s="745"/>
      <c r="Q36" s="735"/>
      <c r="AY36" s="479"/>
      <c r="AZ36" s="479"/>
      <c r="BA36" s="479"/>
      <c r="BB36" s="479"/>
      <c r="BC36" s="479"/>
      <c r="BD36" s="479"/>
      <c r="BE36" s="479"/>
      <c r="BF36" s="479"/>
      <c r="BG36" s="479"/>
      <c r="BH36" s="479"/>
      <c r="BI36" s="479"/>
      <c r="BJ36" s="479"/>
    </row>
    <row r="37" spans="1:74" s="404" customFormat="1" ht="12" customHeight="1" x14ac:dyDescent="0.25">
      <c r="A37" s="393"/>
      <c r="B37" s="764" t="s">
        <v>1362</v>
      </c>
      <c r="C37" s="735"/>
      <c r="D37" s="735"/>
      <c r="E37" s="735"/>
      <c r="F37" s="735"/>
      <c r="G37" s="735"/>
      <c r="H37" s="735"/>
      <c r="I37" s="735"/>
      <c r="J37" s="735"/>
      <c r="K37" s="735"/>
      <c r="L37" s="735"/>
      <c r="M37" s="735"/>
      <c r="N37" s="735"/>
      <c r="O37" s="735"/>
      <c r="P37" s="735"/>
      <c r="Q37" s="735"/>
      <c r="AY37" s="480"/>
      <c r="AZ37" s="480"/>
      <c r="BA37" s="480"/>
      <c r="BB37" s="480"/>
      <c r="BC37" s="480"/>
      <c r="BD37" s="480"/>
      <c r="BE37" s="480"/>
      <c r="BF37" s="480"/>
      <c r="BG37" s="480"/>
      <c r="BH37" s="480"/>
      <c r="BI37" s="480"/>
      <c r="BJ37" s="480"/>
    </row>
    <row r="38" spans="1:74" x14ac:dyDescent="0.2">
      <c r="BD38" s="363"/>
      <c r="BE38" s="363"/>
      <c r="BF38" s="363"/>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S5" transitionEvaluation="1" transitionEntry="1" codeName="Sheet11">
    <pageSetUpPr fitToPage="1"/>
  </sheetPr>
  <dimension ref="A1:BV343"/>
  <sheetViews>
    <sheetView showGridLines="0" workbookViewId="0">
      <pane xSplit="2" ySplit="4" topLeftCell="AS5" activePane="bottomRight" state="frozen"/>
      <selection activeCell="BF1" sqref="BF1"/>
      <selection pane="topRight" activeCell="BF1" sqref="BF1"/>
      <selection pane="bottomLeft" activeCell="BF1" sqref="BF1"/>
      <selection pane="bottomRight" activeCell="B2" sqref="B2"/>
    </sheetView>
  </sheetViews>
  <sheetFormatPr defaultColWidth="9.54296875" defaultRowHeight="10.5" x14ac:dyDescent="0.25"/>
  <cols>
    <col min="1" max="1" width="14.453125" style="72" customWidth="1"/>
    <col min="2" max="2" width="38.81640625" style="72" customWidth="1"/>
    <col min="3" max="50" width="6.54296875" style="72" customWidth="1"/>
    <col min="51" max="55" width="6.54296875" style="357" customWidth="1"/>
    <col min="56" max="58" width="6.54296875" style="589" customWidth="1"/>
    <col min="59" max="62" width="6.54296875" style="357" customWidth="1"/>
    <col min="63" max="74" width="6.54296875" style="72" customWidth="1"/>
    <col min="75" max="16384" width="9.54296875" style="72"/>
  </cols>
  <sheetData>
    <row r="1" spans="1:74" ht="13.4" customHeight="1" x14ac:dyDescent="0.3">
      <c r="A1" s="759" t="s">
        <v>792</v>
      </c>
      <c r="B1" s="795" t="s">
        <v>234</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278"/>
    </row>
    <row r="2" spans="1:74"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73"/>
      <c r="B5" s="74" t="s">
        <v>776</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770</v>
      </c>
      <c r="B6" s="182" t="s">
        <v>419</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105.36359813</v>
      </c>
      <c r="AY6" s="208">
        <v>102.60703813000001</v>
      </c>
      <c r="AZ6" s="208">
        <v>102.01273061000001</v>
      </c>
      <c r="BA6" s="208">
        <v>103.2077</v>
      </c>
      <c r="BB6" s="208">
        <v>103.5658</v>
      </c>
      <c r="BC6" s="324">
        <v>103.9135</v>
      </c>
      <c r="BD6" s="324">
        <v>104.21769999999999</v>
      </c>
      <c r="BE6" s="324">
        <v>104.6754</v>
      </c>
      <c r="BF6" s="324">
        <v>105.41249999999999</v>
      </c>
      <c r="BG6" s="324">
        <v>106.0496</v>
      </c>
      <c r="BH6" s="324">
        <v>106.7367</v>
      </c>
      <c r="BI6" s="324">
        <v>107.6498</v>
      </c>
      <c r="BJ6" s="324">
        <v>108.1283</v>
      </c>
      <c r="BK6" s="324">
        <v>108.45659999999999</v>
      </c>
      <c r="BL6" s="324">
        <v>108.8125</v>
      </c>
      <c r="BM6" s="324">
        <v>109.28830000000001</v>
      </c>
      <c r="BN6" s="324">
        <v>109.8137</v>
      </c>
      <c r="BO6" s="324">
        <v>110.2787</v>
      </c>
      <c r="BP6" s="324">
        <v>110.63849999999999</v>
      </c>
      <c r="BQ6" s="324">
        <v>110.9342</v>
      </c>
      <c r="BR6" s="324">
        <v>111.18300000000001</v>
      </c>
      <c r="BS6" s="324">
        <v>111.44410000000001</v>
      </c>
      <c r="BT6" s="324">
        <v>111.3963</v>
      </c>
      <c r="BU6" s="324">
        <v>111.5077</v>
      </c>
      <c r="BV6" s="324">
        <v>111.2051</v>
      </c>
    </row>
    <row r="7" spans="1:74" ht="11.15" customHeight="1" x14ac:dyDescent="0.25">
      <c r="A7" s="76" t="s">
        <v>771</v>
      </c>
      <c r="B7" s="182" t="s">
        <v>420</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1.0657584839000001</v>
      </c>
      <c r="AY7" s="208">
        <v>1.0601481612999999</v>
      </c>
      <c r="AZ7" s="208">
        <v>1.0719266429000001</v>
      </c>
      <c r="BA7" s="208">
        <v>0.96391700000000002</v>
      </c>
      <c r="BB7" s="208">
        <v>0.86840320000000004</v>
      </c>
      <c r="BC7" s="324">
        <v>0.77370950000000005</v>
      </c>
      <c r="BD7" s="324">
        <v>0.70424810000000004</v>
      </c>
      <c r="BE7" s="324">
        <v>0.68276519999999996</v>
      </c>
      <c r="BF7" s="324">
        <v>0.70897900000000003</v>
      </c>
      <c r="BG7" s="324">
        <v>0.80542060000000004</v>
      </c>
      <c r="BH7" s="324">
        <v>0.8287911</v>
      </c>
      <c r="BI7" s="324">
        <v>0.87725030000000004</v>
      </c>
      <c r="BJ7" s="324">
        <v>0.89973000000000003</v>
      </c>
      <c r="BK7" s="324">
        <v>0.92424770000000001</v>
      </c>
      <c r="BL7" s="324">
        <v>0.93799060000000001</v>
      </c>
      <c r="BM7" s="324">
        <v>0.91882770000000002</v>
      </c>
      <c r="BN7" s="324">
        <v>0.85384959999999999</v>
      </c>
      <c r="BO7" s="324">
        <v>0.76409050000000001</v>
      </c>
      <c r="BP7" s="324">
        <v>0.71952859999999996</v>
      </c>
      <c r="BQ7" s="324">
        <v>0.68461510000000003</v>
      </c>
      <c r="BR7" s="324">
        <v>0.72515240000000003</v>
      </c>
      <c r="BS7" s="324">
        <v>0.81904639999999995</v>
      </c>
      <c r="BT7" s="324">
        <v>0.83880319999999997</v>
      </c>
      <c r="BU7" s="324">
        <v>0.91708120000000004</v>
      </c>
      <c r="BV7" s="324">
        <v>0.92644689999999996</v>
      </c>
    </row>
    <row r="8" spans="1:74" ht="11.15" customHeight="1" x14ac:dyDescent="0.25">
      <c r="A8" s="76" t="s">
        <v>774</v>
      </c>
      <c r="B8" s="182" t="s">
        <v>123</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2.1832350967999998</v>
      </c>
      <c r="AY8" s="208">
        <v>2.1001207097000001</v>
      </c>
      <c r="AZ8" s="208">
        <v>1.9840884286</v>
      </c>
      <c r="BA8" s="208">
        <v>2.3660000000000001</v>
      </c>
      <c r="BB8" s="208">
        <v>2.3340000000000001</v>
      </c>
      <c r="BC8" s="324">
        <v>2.3050000000000002</v>
      </c>
      <c r="BD8" s="324">
        <v>2.2480000000000002</v>
      </c>
      <c r="BE8" s="324">
        <v>2.2120000000000002</v>
      </c>
      <c r="BF8" s="324">
        <v>2.153</v>
      </c>
      <c r="BG8" s="324">
        <v>2.1360000000000001</v>
      </c>
      <c r="BH8" s="324">
        <v>2.0369999999999999</v>
      </c>
      <c r="BI8" s="324">
        <v>2.2189999999999999</v>
      </c>
      <c r="BJ8" s="324">
        <v>2.2210000000000001</v>
      </c>
      <c r="BK8" s="324">
        <v>2.2000000000000002</v>
      </c>
      <c r="BL8" s="324">
        <v>2.1800000000000002</v>
      </c>
      <c r="BM8" s="324">
        <v>2.161</v>
      </c>
      <c r="BN8" s="324">
        <v>2.1419999999999999</v>
      </c>
      <c r="BO8" s="324">
        <v>2.1230000000000002</v>
      </c>
      <c r="BP8" s="324">
        <v>2.0739999999999998</v>
      </c>
      <c r="BQ8" s="324">
        <v>2.0459999999999998</v>
      </c>
      <c r="BR8" s="324">
        <v>1.974</v>
      </c>
      <c r="BS8" s="324">
        <v>1.944</v>
      </c>
      <c r="BT8" s="324">
        <v>1.8240000000000001</v>
      </c>
      <c r="BU8" s="324">
        <v>1.986</v>
      </c>
      <c r="BV8" s="324">
        <v>1.986</v>
      </c>
    </row>
    <row r="9" spans="1:74" ht="11.15" customHeight="1" x14ac:dyDescent="0.25">
      <c r="A9" s="76" t="s">
        <v>775</v>
      </c>
      <c r="B9" s="182" t="s">
        <v>115</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102.11460455</v>
      </c>
      <c r="AY9" s="208">
        <v>99.446769258000003</v>
      </c>
      <c r="AZ9" s="208">
        <v>98.956715536000004</v>
      </c>
      <c r="BA9" s="208">
        <v>99.877769999999998</v>
      </c>
      <c r="BB9" s="208">
        <v>100.3634</v>
      </c>
      <c r="BC9" s="324">
        <v>100.8348</v>
      </c>
      <c r="BD9" s="324">
        <v>101.2654</v>
      </c>
      <c r="BE9" s="324">
        <v>101.78060000000001</v>
      </c>
      <c r="BF9" s="324">
        <v>102.5505</v>
      </c>
      <c r="BG9" s="324">
        <v>103.1082</v>
      </c>
      <c r="BH9" s="324">
        <v>103.87090000000001</v>
      </c>
      <c r="BI9" s="324">
        <v>104.5536</v>
      </c>
      <c r="BJ9" s="324">
        <v>105.0076</v>
      </c>
      <c r="BK9" s="324">
        <v>105.33240000000001</v>
      </c>
      <c r="BL9" s="324">
        <v>105.69450000000001</v>
      </c>
      <c r="BM9" s="324">
        <v>106.2085</v>
      </c>
      <c r="BN9" s="324">
        <v>106.81780000000001</v>
      </c>
      <c r="BO9" s="324">
        <v>107.3916</v>
      </c>
      <c r="BP9" s="324">
        <v>107.8449</v>
      </c>
      <c r="BQ9" s="324">
        <v>108.20359999999999</v>
      </c>
      <c r="BR9" s="324">
        <v>108.4838</v>
      </c>
      <c r="BS9" s="324">
        <v>108.6811</v>
      </c>
      <c r="BT9" s="324">
        <v>108.73350000000001</v>
      </c>
      <c r="BU9" s="324">
        <v>108.6046</v>
      </c>
      <c r="BV9" s="324">
        <v>108.2927</v>
      </c>
    </row>
    <row r="10" spans="1:74" ht="11.15" customHeight="1" x14ac:dyDescent="0.25">
      <c r="A10" s="76" t="s">
        <v>528</v>
      </c>
      <c r="B10" s="182" t="s">
        <v>421</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92.804806451999994</v>
      </c>
      <c r="AN10" s="208">
        <v>86.242714285999995</v>
      </c>
      <c r="AO10" s="208">
        <v>92.288612903000001</v>
      </c>
      <c r="AP10" s="208">
        <v>93.234466667000007</v>
      </c>
      <c r="AQ10" s="208">
        <v>93.012064515999995</v>
      </c>
      <c r="AR10" s="208">
        <v>93.219466667000006</v>
      </c>
      <c r="AS10" s="208">
        <v>93.687774193999999</v>
      </c>
      <c r="AT10" s="208">
        <v>94.265419355000006</v>
      </c>
      <c r="AU10" s="208">
        <v>93.618899999999996</v>
      </c>
      <c r="AV10" s="208">
        <v>95.579161290000002</v>
      </c>
      <c r="AW10" s="208">
        <v>96.997433333000004</v>
      </c>
      <c r="AX10" s="208">
        <v>97.032161290000005</v>
      </c>
      <c r="AY10" s="208">
        <v>94.712709677000007</v>
      </c>
      <c r="AZ10" s="208">
        <v>94.057678570999997</v>
      </c>
      <c r="BA10" s="208">
        <v>95.157769999999999</v>
      </c>
      <c r="BB10" s="208">
        <v>95.525080000000003</v>
      </c>
      <c r="BC10" s="324">
        <v>95.821510000000004</v>
      </c>
      <c r="BD10" s="324">
        <v>96.105760000000004</v>
      </c>
      <c r="BE10" s="324">
        <v>96.533469999999994</v>
      </c>
      <c r="BF10" s="324">
        <v>97.208209999999994</v>
      </c>
      <c r="BG10" s="324">
        <v>97.797219999999996</v>
      </c>
      <c r="BH10" s="324">
        <v>98.431539999999998</v>
      </c>
      <c r="BI10" s="324">
        <v>99.272660000000002</v>
      </c>
      <c r="BJ10" s="324">
        <v>99.714309999999998</v>
      </c>
      <c r="BK10" s="324">
        <v>99.802120000000002</v>
      </c>
      <c r="BL10" s="324">
        <v>100.2732</v>
      </c>
      <c r="BM10" s="324">
        <v>100.68770000000001</v>
      </c>
      <c r="BN10" s="324">
        <v>101.1395</v>
      </c>
      <c r="BO10" s="324">
        <v>101.59739999999999</v>
      </c>
      <c r="BP10" s="324">
        <v>101.9199</v>
      </c>
      <c r="BQ10" s="324">
        <v>102.1884</v>
      </c>
      <c r="BR10" s="324">
        <v>102.42319999999999</v>
      </c>
      <c r="BS10" s="324">
        <v>102.6613</v>
      </c>
      <c r="BT10" s="324">
        <v>102.617</v>
      </c>
      <c r="BU10" s="324">
        <v>102.7206</v>
      </c>
      <c r="BV10" s="324">
        <v>102.4413</v>
      </c>
    </row>
    <row r="11" spans="1:74" ht="11.15" customHeight="1" x14ac:dyDescent="0.25">
      <c r="A11" s="562" t="s">
        <v>534</v>
      </c>
      <c r="B11" s="563" t="s">
        <v>956</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0.15885139286</v>
      </c>
      <c r="BA11" s="208">
        <v>0.15</v>
      </c>
      <c r="BB11" s="208">
        <v>0.17235723333</v>
      </c>
      <c r="BC11" s="324">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957</v>
      </c>
      <c r="B12" s="563" t="s">
        <v>958</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11.313065785999999</v>
      </c>
      <c r="BA12" s="208">
        <v>11.955</v>
      </c>
      <c r="BB12" s="208">
        <v>11.555999999999999</v>
      </c>
      <c r="BC12" s="324">
        <v>11.91</v>
      </c>
      <c r="BD12" s="324">
        <v>12.1</v>
      </c>
      <c r="BE12" s="324">
        <v>12.2</v>
      </c>
      <c r="BF12" s="324">
        <v>12.2</v>
      </c>
      <c r="BG12" s="324">
        <v>10.78887089</v>
      </c>
      <c r="BH12" s="324">
        <v>12.247519487</v>
      </c>
      <c r="BI12" s="324">
        <v>12.849007946</v>
      </c>
      <c r="BJ12" s="324">
        <v>13.23535916</v>
      </c>
      <c r="BK12" s="324">
        <v>13.444929904</v>
      </c>
      <c r="BL12" s="324">
        <v>12.994410999999999</v>
      </c>
      <c r="BM12" s="324">
        <v>12.78</v>
      </c>
      <c r="BN12" s="324">
        <v>12.27</v>
      </c>
      <c r="BO12" s="324">
        <v>12.42</v>
      </c>
      <c r="BP12" s="324">
        <v>12.83</v>
      </c>
      <c r="BQ12" s="324">
        <v>12.99</v>
      </c>
      <c r="BR12" s="324">
        <v>12.74</v>
      </c>
      <c r="BS12" s="324">
        <v>10.78887089</v>
      </c>
      <c r="BT12" s="324">
        <v>12.247519487</v>
      </c>
      <c r="BU12" s="324">
        <v>12.849007946</v>
      </c>
      <c r="BV12" s="324">
        <v>13.23535916</v>
      </c>
    </row>
    <row r="13" spans="1:74" ht="11.15" customHeight="1" x14ac:dyDescent="0.25">
      <c r="A13" s="562" t="s">
        <v>533</v>
      </c>
      <c r="B13" s="563" t="s">
        <v>920</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7.2914001613000003</v>
      </c>
      <c r="AT13" s="208">
        <v>7.1267339031999999</v>
      </c>
      <c r="AU13" s="208">
        <v>7.2982389999999997</v>
      </c>
      <c r="AV13" s="208">
        <v>7.3598816451999998</v>
      </c>
      <c r="AW13" s="208">
        <v>8.0212986666999999</v>
      </c>
      <c r="AX13" s="208">
        <v>8.0955897418999996</v>
      </c>
      <c r="AY13" s="208">
        <v>9.3470130000000005</v>
      </c>
      <c r="AZ13" s="208">
        <v>9.1036557856999991</v>
      </c>
      <c r="BA13" s="208">
        <v>7.3610519999999999</v>
      </c>
      <c r="BB13" s="208">
        <v>6.7934520000000003</v>
      </c>
      <c r="BC13" s="324">
        <v>6.518554</v>
      </c>
      <c r="BD13" s="324">
        <v>6.5477860000000003</v>
      </c>
      <c r="BE13" s="324">
        <v>6.5397470000000002</v>
      </c>
      <c r="BF13" s="324">
        <v>6.3650529999999996</v>
      </c>
      <c r="BG13" s="324">
        <v>6.2917500000000004</v>
      </c>
      <c r="BH13" s="324">
        <v>6.2822149999999999</v>
      </c>
      <c r="BI13" s="324">
        <v>6.2035689999999999</v>
      </c>
      <c r="BJ13" s="324">
        <v>7.6314330000000004</v>
      </c>
      <c r="BK13" s="324">
        <v>8.3567699999999991</v>
      </c>
      <c r="BL13" s="324">
        <v>7.9560510000000004</v>
      </c>
      <c r="BM13" s="324">
        <v>7.0229860000000004</v>
      </c>
      <c r="BN13" s="324">
        <v>6.6070760000000002</v>
      </c>
      <c r="BO13" s="324">
        <v>6.36</v>
      </c>
      <c r="BP13" s="324">
        <v>6.4361680000000003</v>
      </c>
      <c r="BQ13" s="324">
        <v>6.5251700000000001</v>
      </c>
      <c r="BR13" s="324">
        <v>6.2931210000000002</v>
      </c>
      <c r="BS13" s="324">
        <v>6.1432659999999997</v>
      </c>
      <c r="BT13" s="324">
        <v>6.0641829999999999</v>
      </c>
      <c r="BU13" s="324">
        <v>6.3004030000000002</v>
      </c>
      <c r="BV13" s="324">
        <v>7.1189780000000003</v>
      </c>
    </row>
    <row r="14" spans="1:74" ht="11.15" customHeight="1" x14ac:dyDescent="0.25">
      <c r="A14" s="562" t="s">
        <v>959</v>
      </c>
      <c r="B14" s="563" t="s">
        <v>921</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8.5838079332999992</v>
      </c>
      <c r="AQ14" s="208">
        <v>8.4882218065000004</v>
      </c>
      <c r="AR14" s="208">
        <v>8.9265471999999999</v>
      </c>
      <c r="AS14" s="208">
        <v>8.5775157418999992</v>
      </c>
      <c r="AT14" s="208">
        <v>8.5583995484000006</v>
      </c>
      <c r="AU14" s="208">
        <v>8.3589710667000006</v>
      </c>
      <c r="AV14" s="208">
        <v>7.9656754194000001</v>
      </c>
      <c r="AW14" s="208">
        <v>8.3528429667000008</v>
      </c>
      <c r="AX14" s="208">
        <v>8.8878600968000008</v>
      </c>
      <c r="AY14" s="208">
        <v>8.2681120967999995</v>
      </c>
      <c r="AZ14" s="208">
        <v>8.1713187499999993</v>
      </c>
      <c r="BA14" s="208">
        <v>8.2514000000000003</v>
      </c>
      <c r="BB14" s="208">
        <v>7.6931339999999997</v>
      </c>
      <c r="BC14" s="324">
        <v>8.0218450000000008</v>
      </c>
      <c r="BD14" s="324">
        <v>8.3425480000000007</v>
      </c>
      <c r="BE14" s="324">
        <v>9.0641359999999995</v>
      </c>
      <c r="BF14" s="324">
        <v>9.0714559999999995</v>
      </c>
      <c r="BG14" s="324">
        <v>9.0160699999999991</v>
      </c>
      <c r="BH14" s="324">
        <v>8.9783600000000003</v>
      </c>
      <c r="BI14" s="324">
        <v>9.1317529999999998</v>
      </c>
      <c r="BJ14" s="324">
        <v>9.2095070000000003</v>
      </c>
      <c r="BK14" s="324">
        <v>9.0535700000000006</v>
      </c>
      <c r="BL14" s="324">
        <v>9.0923250000000007</v>
      </c>
      <c r="BM14" s="324">
        <v>9.0544390000000003</v>
      </c>
      <c r="BN14" s="324">
        <v>8.9204439999999998</v>
      </c>
      <c r="BO14" s="324">
        <v>9.0001239999999996</v>
      </c>
      <c r="BP14" s="324">
        <v>9.0732719999999993</v>
      </c>
      <c r="BQ14" s="324">
        <v>9.3412229999999994</v>
      </c>
      <c r="BR14" s="324">
        <v>9.3583280000000002</v>
      </c>
      <c r="BS14" s="324">
        <v>9.255789</v>
      </c>
      <c r="BT14" s="324">
        <v>9.1057480000000002</v>
      </c>
      <c r="BU14" s="324">
        <v>9.2492699999999992</v>
      </c>
      <c r="BV14" s="324">
        <v>9.3371890000000004</v>
      </c>
    </row>
    <row r="15" spans="1:74" ht="11.15" customHeight="1" x14ac:dyDescent="0.25">
      <c r="A15" s="76" t="s">
        <v>535</v>
      </c>
      <c r="B15" s="182" t="s">
        <v>422</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0.15603225806000001</v>
      </c>
      <c r="AT15" s="208">
        <v>0.14903225806000001</v>
      </c>
      <c r="AU15" s="208">
        <v>0.14146666666999999</v>
      </c>
      <c r="AV15" s="208">
        <v>0.14767741935000001</v>
      </c>
      <c r="AW15" s="208">
        <v>0.19363333332999999</v>
      </c>
      <c r="AX15" s="208">
        <v>0.17638709677</v>
      </c>
      <c r="AY15" s="208">
        <v>0.18480645161000001</v>
      </c>
      <c r="AZ15" s="208">
        <v>0.18314285714</v>
      </c>
      <c r="BA15" s="208">
        <v>0.1647084</v>
      </c>
      <c r="BB15" s="208">
        <v>0.1653444</v>
      </c>
      <c r="BC15" s="324">
        <v>0.16585749999999999</v>
      </c>
      <c r="BD15" s="324">
        <v>0.16634950000000001</v>
      </c>
      <c r="BE15" s="324">
        <v>0.16708980000000001</v>
      </c>
      <c r="BF15" s="324">
        <v>0.16825770000000001</v>
      </c>
      <c r="BG15" s="324">
        <v>0.16927719999999999</v>
      </c>
      <c r="BH15" s="324">
        <v>0.1703751</v>
      </c>
      <c r="BI15" s="324">
        <v>0.17183100000000001</v>
      </c>
      <c r="BJ15" s="324">
        <v>0.17259550000000001</v>
      </c>
      <c r="BK15" s="324">
        <v>0.1727475</v>
      </c>
      <c r="BL15" s="324">
        <v>0.17356289999999999</v>
      </c>
      <c r="BM15" s="324">
        <v>0.1742804</v>
      </c>
      <c r="BN15" s="324">
        <v>0.17506240000000001</v>
      </c>
      <c r="BO15" s="324">
        <v>0.17585500000000001</v>
      </c>
      <c r="BP15" s="324">
        <v>0.17641309999999999</v>
      </c>
      <c r="BQ15" s="324">
        <v>0.17687800000000001</v>
      </c>
      <c r="BR15" s="324">
        <v>0.17728430000000001</v>
      </c>
      <c r="BS15" s="324">
        <v>0.17769650000000001</v>
      </c>
      <c r="BT15" s="324">
        <v>0.17761979999999999</v>
      </c>
      <c r="BU15" s="324">
        <v>0.17779909999999999</v>
      </c>
      <c r="BV15" s="324">
        <v>0.17731569999999999</v>
      </c>
    </row>
    <row r="16" spans="1:74" ht="11.15" customHeight="1" x14ac:dyDescent="0.25">
      <c r="A16" s="76" t="s">
        <v>15</v>
      </c>
      <c r="B16" s="182" t="s">
        <v>423</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27.906107143</v>
      </c>
      <c r="AO16" s="208">
        <v>1.9041612903</v>
      </c>
      <c r="AP16" s="208">
        <v>-5.5190333333000003</v>
      </c>
      <c r="AQ16" s="208">
        <v>-13.443064516</v>
      </c>
      <c r="AR16" s="208">
        <v>-8.2601666667</v>
      </c>
      <c r="AS16" s="208">
        <v>-5.4723225806000002</v>
      </c>
      <c r="AT16" s="208">
        <v>-5.2712903225999996</v>
      </c>
      <c r="AU16" s="208">
        <v>-13.020799999999999</v>
      </c>
      <c r="AV16" s="208">
        <v>-11.628032257999999</v>
      </c>
      <c r="AW16" s="208">
        <v>4.3910333333000002</v>
      </c>
      <c r="AX16" s="208">
        <v>10.439419355</v>
      </c>
      <c r="AY16" s="208">
        <v>32.081612903</v>
      </c>
      <c r="AZ16" s="208">
        <v>23.434392856999999</v>
      </c>
      <c r="BA16" s="208">
        <v>5.0290599077999998</v>
      </c>
      <c r="BB16" s="208">
        <v>-6.3410523809999999</v>
      </c>
      <c r="BC16" s="324">
        <v>-13.47025</v>
      </c>
      <c r="BD16" s="324">
        <v>-9.2282580000000003</v>
      </c>
      <c r="BE16" s="324">
        <v>-4.4144569999999996</v>
      </c>
      <c r="BF16" s="324">
        <v>-6.0049239999999999</v>
      </c>
      <c r="BG16" s="324">
        <v>-13.26196</v>
      </c>
      <c r="BH16" s="324">
        <v>-11.1197</v>
      </c>
      <c r="BI16" s="324">
        <v>2.0587659999999999</v>
      </c>
      <c r="BJ16" s="324">
        <v>15.975849999999999</v>
      </c>
      <c r="BK16" s="324">
        <v>23.242319999999999</v>
      </c>
      <c r="BL16" s="324">
        <v>14.572319999999999</v>
      </c>
      <c r="BM16" s="324">
        <v>3.0133510000000001</v>
      </c>
      <c r="BN16" s="324">
        <v>-10.09369</v>
      </c>
      <c r="BO16" s="324">
        <v>-16.534759999999999</v>
      </c>
      <c r="BP16" s="324">
        <v>-10.685320000000001</v>
      </c>
      <c r="BQ16" s="324">
        <v>-5.1346259999999999</v>
      </c>
      <c r="BR16" s="324">
        <v>-6.2934140000000003</v>
      </c>
      <c r="BS16" s="324">
        <v>-13.89339</v>
      </c>
      <c r="BT16" s="324">
        <v>-10.152900000000001</v>
      </c>
      <c r="BU16" s="324">
        <v>3.2104119999999998</v>
      </c>
      <c r="BV16" s="324">
        <v>16.34721</v>
      </c>
    </row>
    <row r="17" spans="1:74" ht="11.15" customHeight="1" x14ac:dyDescent="0.25">
      <c r="A17" s="71" t="s">
        <v>768</v>
      </c>
      <c r="B17" s="182" t="s">
        <v>425</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106.73812667999999</v>
      </c>
      <c r="AN17" s="208">
        <v>108.89753939000001</v>
      </c>
      <c r="AO17" s="208">
        <v>82.858068097</v>
      </c>
      <c r="AP17" s="208">
        <v>76.021170267000002</v>
      </c>
      <c r="AQ17" s="208">
        <v>67.699390968000003</v>
      </c>
      <c r="AR17" s="208">
        <v>74.032918167000005</v>
      </c>
      <c r="AS17" s="208">
        <v>77.459627161</v>
      </c>
      <c r="AT17" s="208">
        <v>78.091109129000003</v>
      </c>
      <c r="AU17" s="208">
        <v>70.227014566999998</v>
      </c>
      <c r="AV17" s="208">
        <v>73.877779580999999</v>
      </c>
      <c r="AW17" s="208">
        <v>91.096173433000004</v>
      </c>
      <c r="AX17" s="208">
        <v>95.768597870999997</v>
      </c>
      <c r="AY17" s="208">
        <v>116.85255223</v>
      </c>
      <c r="AZ17" s="208">
        <v>107.45471032</v>
      </c>
      <c r="BA17" s="208">
        <v>87.656188307999997</v>
      </c>
      <c r="BB17" s="208">
        <v>77.066042018999994</v>
      </c>
      <c r="BC17" s="324">
        <v>69.281059999999997</v>
      </c>
      <c r="BD17" s="324">
        <v>73.33699</v>
      </c>
      <c r="BE17" s="324">
        <v>77.761709999999994</v>
      </c>
      <c r="BF17" s="324">
        <v>76.718760000000003</v>
      </c>
      <c r="BG17" s="324">
        <v>71.279679999999999</v>
      </c>
      <c r="BH17" s="324">
        <v>72.617800000000003</v>
      </c>
      <c r="BI17" s="324">
        <v>85.938670000000002</v>
      </c>
      <c r="BJ17" s="324">
        <v>101.3493</v>
      </c>
      <c r="BK17" s="324">
        <v>109.52549999999999</v>
      </c>
      <c r="BL17" s="324">
        <v>101.2384</v>
      </c>
      <c r="BM17" s="324">
        <v>89.213909999999998</v>
      </c>
      <c r="BN17" s="324">
        <v>76.80986</v>
      </c>
      <c r="BO17" s="324">
        <v>70.355630000000005</v>
      </c>
      <c r="BP17" s="324">
        <v>76.131780000000006</v>
      </c>
      <c r="BQ17" s="324">
        <v>81.624629999999996</v>
      </c>
      <c r="BR17" s="324">
        <v>80.755489999999995</v>
      </c>
      <c r="BS17" s="324">
        <v>75.132580000000004</v>
      </c>
      <c r="BT17" s="324">
        <v>77.431889999999996</v>
      </c>
      <c r="BU17" s="324">
        <v>90.523560000000003</v>
      </c>
      <c r="BV17" s="324">
        <v>103.81229999999999</v>
      </c>
    </row>
    <row r="18" spans="1:74" ht="11.15" customHeight="1" x14ac:dyDescent="0.25">
      <c r="A18" s="76" t="s">
        <v>537</v>
      </c>
      <c r="B18" s="182" t="s">
        <v>132</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-0.53291315871</v>
      </c>
      <c r="AN18" s="208">
        <v>-0.26136243285999999</v>
      </c>
      <c r="AO18" s="208">
        <v>1.5170995487000001</v>
      </c>
      <c r="AP18" s="208">
        <v>-1.4061196300000001</v>
      </c>
      <c r="AQ18" s="208">
        <v>-0.15830951612999999</v>
      </c>
      <c r="AR18" s="208">
        <v>-0.20201696332999999</v>
      </c>
      <c r="AS18" s="208">
        <v>-0.42760641548</v>
      </c>
      <c r="AT18" s="208">
        <v>-0.31914061226000001</v>
      </c>
      <c r="AU18" s="208">
        <v>0.1124358</v>
      </c>
      <c r="AV18" s="208">
        <v>-1.6935022226000001</v>
      </c>
      <c r="AW18" s="208">
        <v>-2.4305238632999999</v>
      </c>
      <c r="AX18" s="208">
        <v>0.34917758484</v>
      </c>
      <c r="AY18" s="208">
        <v>-0.99594796774000005</v>
      </c>
      <c r="AZ18" s="208">
        <v>1.1176448570999999</v>
      </c>
      <c r="BA18" s="208">
        <v>2.1411817921999998</v>
      </c>
      <c r="BB18" s="208">
        <v>2.7882540809999998</v>
      </c>
      <c r="BC18" s="324">
        <v>0.177981</v>
      </c>
      <c r="BD18" s="324">
        <v>0.78379160000000003</v>
      </c>
      <c r="BE18" s="324">
        <v>1.0313490000000001</v>
      </c>
      <c r="BF18" s="324">
        <v>0.88245410000000002</v>
      </c>
      <c r="BG18" s="324">
        <v>0.90794160000000002</v>
      </c>
      <c r="BH18" s="324">
        <v>1.4740660000000001</v>
      </c>
      <c r="BI18" s="324">
        <v>0.5331013</v>
      </c>
      <c r="BJ18" s="324">
        <v>1.8790880000000001</v>
      </c>
      <c r="BK18" s="324">
        <v>1.2881359999999999</v>
      </c>
      <c r="BL18" s="324">
        <v>1.0438959999999999</v>
      </c>
      <c r="BM18" s="324">
        <v>-0.68652999999999997</v>
      </c>
      <c r="BN18" s="324">
        <v>-1.34596</v>
      </c>
      <c r="BO18" s="324">
        <v>-1.715873</v>
      </c>
      <c r="BP18" s="324">
        <v>-0.87134590000000001</v>
      </c>
      <c r="BQ18" s="324">
        <v>-1.46855</v>
      </c>
      <c r="BR18" s="324">
        <v>-0.87566619999999995</v>
      </c>
      <c r="BS18" s="324">
        <v>-2.4649359999999998</v>
      </c>
      <c r="BT18" s="324">
        <v>-1.1819869999999999</v>
      </c>
      <c r="BU18" s="324">
        <v>-1.694698</v>
      </c>
      <c r="BV18" s="324">
        <v>1.5266500000000001</v>
      </c>
    </row>
    <row r="19" spans="1:74" ht="11.15" customHeight="1" x14ac:dyDescent="0.25">
      <c r="A19" s="77" t="s">
        <v>769</v>
      </c>
      <c r="B19" s="182" t="s">
        <v>424</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84.375167645000005</v>
      </c>
      <c r="AP19" s="208">
        <v>74.615050636999996</v>
      </c>
      <c r="AQ19" s="208">
        <v>67.541081452</v>
      </c>
      <c r="AR19" s="208">
        <v>73.830901202999996</v>
      </c>
      <c r="AS19" s="208">
        <v>77.032020746000001</v>
      </c>
      <c r="AT19" s="208">
        <v>77.771968517000005</v>
      </c>
      <c r="AU19" s="208">
        <v>70.339450366999998</v>
      </c>
      <c r="AV19" s="208">
        <v>72.184277358000003</v>
      </c>
      <c r="AW19" s="208">
        <v>88.665649569999999</v>
      </c>
      <c r="AX19" s="208">
        <v>96.117775456000004</v>
      </c>
      <c r="AY19" s="208">
        <v>115.85660426</v>
      </c>
      <c r="AZ19" s="208">
        <v>108.57235518</v>
      </c>
      <c r="BA19" s="208">
        <v>89.797370099999995</v>
      </c>
      <c r="BB19" s="208">
        <v>79.854296099999999</v>
      </c>
      <c r="BC19" s="324">
        <v>69.459040000000002</v>
      </c>
      <c r="BD19" s="324">
        <v>74.12079</v>
      </c>
      <c r="BE19" s="324">
        <v>78.793059999999997</v>
      </c>
      <c r="BF19" s="324">
        <v>77.601209999999995</v>
      </c>
      <c r="BG19" s="324">
        <v>72.187629999999999</v>
      </c>
      <c r="BH19" s="324">
        <v>74.091859999999997</v>
      </c>
      <c r="BI19" s="324">
        <v>86.471770000000006</v>
      </c>
      <c r="BJ19" s="324">
        <v>103.22839999999999</v>
      </c>
      <c r="BK19" s="324">
        <v>110.81359999999999</v>
      </c>
      <c r="BL19" s="324">
        <v>102.28230000000001</v>
      </c>
      <c r="BM19" s="324">
        <v>88.527379999999994</v>
      </c>
      <c r="BN19" s="324">
        <v>75.463899999999995</v>
      </c>
      <c r="BO19" s="324">
        <v>68.639759999999995</v>
      </c>
      <c r="BP19" s="324">
        <v>75.260440000000003</v>
      </c>
      <c r="BQ19" s="324">
        <v>80.156080000000003</v>
      </c>
      <c r="BR19" s="324">
        <v>79.879819999999995</v>
      </c>
      <c r="BS19" s="324">
        <v>72.667640000000006</v>
      </c>
      <c r="BT19" s="324">
        <v>76.249899999999997</v>
      </c>
      <c r="BU19" s="324">
        <v>88.828860000000006</v>
      </c>
      <c r="BV19" s="324">
        <v>105.3389</v>
      </c>
    </row>
    <row r="20" spans="1:74" ht="11.15" customHeight="1" x14ac:dyDescent="0.25">
      <c r="A20" s="77"/>
      <c r="B20" s="182"/>
      <c r="C20" s="208">
        <f>C10+C11+C13</f>
        <v>88.416966806529999</v>
      </c>
      <c r="D20" s="208">
        <f t="shared" ref="D20:BO20" si="0">D10+D11+D13</f>
        <v>88.86756253530001</v>
      </c>
      <c r="E20" s="208">
        <f t="shared" si="0"/>
        <v>90.060343129170008</v>
      </c>
      <c r="F20" s="208">
        <f t="shared" si="0"/>
        <v>89.263516666330005</v>
      </c>
      <c r="G20" s="208">
        <f t="shared" si="0"/>
        <v>89.449992806668007</v>
      </c>
      <c r="H20" s="208">
        <f t="shared" si="0"/>
        <v>90.153166733666993</v>
      </c>
      <c r="I20" s="208">
        <f t="shared" si="0"/>
        <v>92.149530935889985</v>
      </c>
      <c r="J20" s="208">
        <f t="shared" si="0"/>
        <v>93.525397128660003</v>
      </c>
      <c r="K20" s="208">
        <f t="shared" si="0"/>
        <v>94.423970433629989</v>
      </c>
      <c r="L20" s="208">
        <f t="shared" si="0"/>
        <v>95.334514290599998</v>
      </c>
      <c r="M20" s="208">
        <f t="shared" si="0"/>
        <v>97.021116732999999</v>
      </c>
      <c r="N20" s="208">
        <f t="shared" si="0"/>
        <v>97.792653161209984</v>
      </c>
      <c r="O20" s="208">
        <f t="shared" si="0"/>
        <v>98.635891161680007</v>
      </c>
      <c r="P20" s="208">
        <f t="shared" si="0"/>
        <v>98.194177428709992</v>
      </c>
      <c r="Q20" s="208">
        <f t="shared" si="0"/>
        <v>98.432672677910006</v>
      </c>
      <c r="R20" s="208">
        <f t="shared" si="0"/>
        <v>97.59442723330001</v>
      </c>
      <c r="S20" s="208">
        <f t="shared" si="0"/>
        <v>98.09995054846128</v>
      </c>
      <c r="T20" s="208">
        <f t="shared" si="0"/>
        <v>98.35914630036666</v>
      </c>
      <c r="U20" s="208">
        <f t="shared" si="0"/>
        <v>99.591798677148006</v>
      </c>
      <c r="V20" s="208">
        <f t="shared" si="0"/>
        <v>101.49941867756101</v>
      </c>
      <c r="W20" s="208">
        <f t="shared" si="0"/>
        <v>101.7041778997</v>
      </c>
      <c r="X20" s="208">
        <f t="shared" si="0"/>
        <v>102.38466316117999</v>
      </c>
      <c r="Y20" s="208">
        <f t="shared" si="0"/>
        <v>104.619182800033</v>
      </c>
      <c r="Z20" s="208">
        <f t="shared" si="0"/>
        <v>105.31077370953</v>
      </c>
      <c r="AA20" s="208">
        <f t="shared" si="0"/>
        <v>103.75739409696999</v>
      </c>
      <c r="AB20" s="208">
        <f t="shared" si="0"/>
        <v>103.41097355165999</v>
      </c>
      <c r="AC20" s="208">
        <f t="shared" si="0"/>
        <v>102.24315874225501</v>
      </c>
      <c r="AD20" s="208">
        <f t="shared" si="0"/>
        <v>99.193774467029996</v>
      </c>
      <c r="AE20" s="208">
        <f t="shared" si="0"/>
        <v>93.349651064997005</v>
      </c>
      <c r="AF20" s="208">
        <f t="shared" si="0"/>
        <v>94.826953966700003</v>
      </c>
      <c r="AG20" s="208">
        <f t="shared" si="0"/>
        <v>96.934229644689992</v>
      </c>
      <c r="AH20" s="208">
        <f t="shared" si="0"/>
        <v>96.673323193968002</v>
      </c>
      <c r="AI20" s="208">
        <f t="shared" si="0"/>
        <v>95.759910133667006</v>
      </c>
      <c r="AJ20" s="208">
        <f t="shared" si="0"/>
        <v>95.69536196790645</v>
      </c>
      <c r="AK20" s="208">
        <f t="shared" si="0"/>
        <v>99.074680800299987</v>
      </c>
      <c r="AL20" s="208">
        <f t="shared" si="0"/>
        <v>100.75728590350001</v>
      </c>
      <c r="AM20" s="208">
        <f t="shared" si="0"/>
        <v>101.96751338743999</v>
      </c>
      <c r="AN20" s="208">
        <f t="shared" si="0"/>
        <v>95.95179735744</v>
      </c>
      <c r="AO20" s="208">
        <f t="shared" si="0"/>
        <v>99.988630806181007</v>
      </c>
      <c r="AP20" s="208">
        <f t="shared" si="0"/>
        <v>100.17946986703333</v>
      </c>
      <c r="AQ20" s="208">
        <f t="shared" si="0"/>
        <v>99.620737709505988</v>
      </c>
      <c r="AR20" s="208">
        <f t="shared" si="0"/>
        <v>100.14768216696667</v>
      </c>
      <c r="AS20" s="208">
        <f t="shared" si="0"/>
        <v>101.035156129494</v>
      </c>
      <c r="AT20" s="208">
        <f t="shared" si="0"/>
        <v>101.39284780658711</v>
      </c>
      <c r="AU20" s="208">
        <f t="shared" si="0"/>
        <v>100.9586664</v>
      </c>
      <c r="AV20" s="208">
        <f t="shared" si="0"/>
        <v>102.93981725778066</v>
      </c>
      <c r="AW20" s="208">
        <f t="shared" si="0"/>
        <v>105.07685326636701</v>
      </c>
      <c r="AX20" s="208">
        <f t="shared" si="0"/>
        <v>105.180683773835</v>
      </c>
      <c r="AY20" s="208">
        <f t="shared" si="0"/>
        <v>104.26573938668001</v>
      </c>
      <c r="AZ20" s="208">
        <f t="shared" si="0"/>
        <v>103.32018574956</v>
      </c>
      <c r="BA20" s="208">
        <f t="shared" si="0"/>
        <v>102.66882200000001</v>
      </c>
      <c r="BB20" s="208">
        <f t="shared" si="0"/>
        <v>102.49088923333001</v>
      </c>
      <c r="BC20" s="208">
        <f t="shared" si="0"/>
        <v>102.51729193548</v>
      </c>
      <c r="BD20" s="208">
        <f t="shared" si="0"/>
        <v>102.84144670000001</v>
      </c>
      <c r="BE20" s="208">
        <f t="shared" si="0"/>
        <v>103.273217</v>
      </c>
      <c r="BF20" s="208">
        <f t="shared" si="0"/>
        <v>103.82688332258</v>
      </c>
      <c r="BG20" s="208">
        <f t="shared" si="0"/>
        <v>104.17730856666699</v>
      </c>
      <c r="BH20" s="208">
        <f t="shared" si="0"/>
        <v>104.79300574193499</v>
      </c>
      <c r="BI20" s="208">
        <f t="shared" si="0"/>
        <v>105.68882783333001</v>
      </c>
      <c r="BJ20" s="208">
        <f t="shared" si="0"/>
        <v>107.645743</v>
      </c>
      <c r="BK20" s="208">
        <f t="shared" si="0"/>
        <v>108.60889</v>
      </c>
      <c r="BL20" s="208">
        <f t="shared" si="0"/>
        <v>108.579251</v>
      </c>
      <c r="BM20" s="208">
        <f t="shared" si="0"/>
        <v>107.86068600000002</v>
      </c>
      <c r="BN20" s="208">
        <f t="shared" si="0"/>
        <v>107.91893323333001</v>
      </c>
      <c r="BO20" s="208">
        <f t="shared" si="0"/>
        <v>108.13462793548</v>
      </c>
      <c r="BP20" s="208">
        <f t="shared" ref="BP20:BV20" si="1">BP10+BP11+BP13</f>
        <v>108.54396869999999</v>
      </c>
      <c r="BQ20" s="208">
        <f t="shared" si="1"/>
        <v>108.91357000000001</v>
      </c>
      <c r="BR20" s="208">
        <f t="shared" si="1"/>
        <v>108.96994132258</v>
      </c>
      <c r="BS20" s="208">
        <f t="shared" si="1"/>
        <v>108.892904566667</v>
      </c>
      <c r="BT20" s="208">
        <f t="shared" si="1"/>
        <v>108.760433741935</v>
      </c>
      <c r="BU20" s="208">
        <f t="shared" si="1"/>
        <v>109.23360183333001</v>
      </c>
      <c r="BV20" s="208">
        <f t="shared" si="1"/>
        <v>109.86027799999999</v>
      </c>
    </row>
    <row r="21" spans="1:74" ht="11.15" customHeight="1" x14ac:dyDescent="0.25">
      <c r="A21" s="71"/>
      <c r="B21" s="78" t="s">
        <v>777</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5" customHeight="1" x14ac:dyDescent="0.25">
      <c r="A22" s="76" t="s">
        <v>538</v>
      </c>
      <c r="B22" s="182" t="s">
        <v>426</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6.9510322580999997</v>
      </c>
      <c r="AR22" s="208">
        <v>4.2680666667000002</v>
      </c>
      <c r="AS22" s="208">
        <v>3.6005806452</v>
      </c>
      <c r="AT22" s="208">
        <v>3.4028709677000002</v>
      </c>
      <c r="AU22" s="208">
        <v>3.8687999999999998</v>
      </c>
      <c r="AV22" s="208">
        <v>6.159516129</v>
      </c>
      <c r="AW22" s="208">
        <v>15.768133333</v>
      </c>
      <c r="AX22" s="208">
        <v>21.408129032000002</v>
      </c>
      <c r="AY22" s="208">
        <v>31.191032258</v>
      </c>
      <c r="AZ22" s="208">
        <v>28.434750000000001</v>
      </c>
      <c r="BA22" s="208">
        <v>18.369700000000002</v>
      </c>
      <c r="BB22" s="208">
        <v>13.32775</v>
      </c>
      <c r="BC22" s="324">
        <v>7.3538100000000002</v>
      </c>
      <c r="BD22" s="324">
        <v>4.7122089999999996</v>
      </c>
      <c r="BE22" s="324">
        <v>4.103707</v>
      </c>
      <c r="BF22" s="324">
        <v>3.6112299999999999</v>
      </c>
      <c r="BG22" s="324">
        <v>4.2750209999999997</v>
      </c>
      <c r="BH22" s="324">
        <v>7.5194830000000001</v>
      </c>
      <c r="BI22" s="324">
        <v>16.546199999999999</v>
      </c>
      <c r="BJ22" s="324">
        <v>25.759820000000001</v>
      </c>
      <c r="BK22" s="324">
        <v>28.691490000000002</v>
      </c>
      <c r="BL22" s="324">
        <v>26.147259999999999</v>
      </c>
      <c r="BM22" s="324">
        <v>19.390260000000001</v>
      </c>
      <c r="BN22" s="324">
        <v>12.258459999999999</v>
      </c>
      <c r="BO22" s="324">
        <v>7.3513390000000003</v>
      </c>
      <c r="BP22" s="324">
        <v>4.9635090000000002</v>
      </c>
      <c r="BQ22" s="324">
        <v>4.134951</v>
      </c>
      <c r="BR22" s="324">
        <v>3.6960890000000002</v>
      </c>
      <c r="BS22" s="324">
        <v>4.3577110000000001</v>
      </c>
      <c r="BT22" s="324">
        <v>7.4629969999999997</v>
      </c>
      <c r="BU22" s="324">
        <v>16.439540000000001</v>
      </c>
      <c r="BV22" s="324">
        <v>25.596260000000001</v>
      </c>
    </row>
    <row r="23" spans="1:74" ht="11.15" customHeight="1" x14ac:dyDescent="0.25">
      <c r="A23" s="76" t="s">
        <v>539</v>
      </c>
      <c r="B23" s="182" t="s">
        <v>427</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11.444709677000001</v>
      </c>
      <c r="AP23" s="208">
        <v>8.1481999999999992</v>
      </c>
      <c r="AQ23" s="208">
        <v>5.8415483870999996</v>
      </c>
      <c r="AR23" s="208">
        <v>4.7256</v>
      </c>
      <c r="AS23" s="208">
        <v>4.5609999999999999</v>
      </c>
      <c r="AT23" s="208">
        <v>4.5316774194000002</v>
      </c>
      <c r="AU23" s="208">
        <v>4.9712333332999998</v>
      </c>
      <c r="AV23" s="208">
        <v>6.2746129032000004</v>
      </c>
      <c r="AW23" s="208">
        <v>11.122400000000001</v>
      </c>
      <c r="AX23" s="208">
        <v>12.876064516</v>
      </c>
      <c r="AY23" s="208">
        <v>17.889516129</v>
      </c>
      <c r="AZ23" s="208">
        <v>16.619964285999998</v>
      </c>
      <c r="BA23" s="208">
        <v>12.46866</v>
      </c>
      <c r="BB23" s="208">
        <v>9.2949809999999999</v>
      </c>
      <c r="BC23" s="324">
        <v>6.0301850000000004</v>
      </c>
      <c r="BD23" s="324">
        <v>5.2265779999999999</v>
      </c>
      <c r="BE23" s="324">
        <v>4.7207889999999999</v>
      </c>
      <c r="BF23" s="324">
        <v>4.9457529999999998</v>
      </c>
      <c r="BG23" s="324">
        <v>5.2258040000000001</v>
      </c>
      <c r="BH23" s="324">
        <v>6.6739350000000002</v>
      </c>
      <c r="BI23" s="324">
        <v>10.70417</v>
      </c>
      <c r="BJ23" s="324">
        <v>14.197369999999999</v>
      </c>
      <c r="BK23" s="324">
        <v>16.632709999999999</v>
      </c>
      <c r="BL23" s="324">
        <v>15.5626</v>
      </c>
      <c r="BM23" s="324">
        <v>12.560879999999999</v>
      </c>
      <c r="BN23" s="324">
        <v>8.7842450000000003</v>
      </c>
      <c r="BO23" s="324">
        <v>6.1033720000000002</v>
      </c>
      <c r="BP23" s="324">
        <v>5.2572080000000003</v>
      </c>
      <c r="BQ23" s="324">
        <v>4.7581550000000004</v>
      </c>
      <c r="BR23" s="324">
        <v>4.9619099999999996</v>
      </c>
      <c r="BS23" s="324">
        <v>5.2253920000000003</v>
      </c>
      <c r="BT23" s="324">
        <v>6.6859489999999999</v>
      </c>
      <c r="BU23" s="324">
        <v>10.71448</v>
      </c>
      <c r="BV23" s="324">
        <v>14.182449999999999</v>
      </c>
    </row>
    <row r="24" spans="1:74" ht="11.15" customHeight="1" x14ac:dyDescent="0.25">
      <c r="A24" s="76" t="s">
        <v>541</v>
      </c>
      <c r="B24" s="182" t="s">
        <v>428</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22.450225805999999</v>
      </c>
      <c r="AP24" s="208">
        <v>22.331933332999998</v>
      </c>
      <c r="AQ24" s="208">
        <v>21.011709676999999</v>
      </c>
      <c r="AR24" s="208">
        <v>21.043233333</v>
      </c>
      <c r="AS24" s="208">
        <v>21.267838709999999</v>
      </c>
      <c r="AT24" s="208">
        <v>21.357645161000001</v>
      </c>
      <c r="AU24" s="208">
        <v>20.788266666999998</v>
      </c>
      <c r="AV24" s="208">
        <v>21.60116129</v>
      </c>
      <c r="AW24" s="208">
        <v>24.041699999999999</v>
      </c>
      <c r="AX24" s="208">
        <v>24.681935484</v>
      </c>
      <c r="AY24" s="208">
        <v>26.104838709999999</v>
      </c>
      <c r="AZ24" s="208">
        <v>25.563107143</v>
      </c>
      <c r="BA24" s="208">
        <v>23.9893</v>
      </c>
      <c r="BB24" s="208">
        <v>23.088000000000001</v>
      </c>
      <c r="BC24" s="324">
        <v>21.806650000000001</v>
      </c>
      <c r="BD24" s="324">
        <v>21.16254</v>
      </c>
      <c r="BE24" s="324">
        <v>20.931290000000001</v>
      </c>
      <c r="BF24" s="324">
        <v>20.924309999999998</v>
      </c>
      <c r="BG24" s="324">
        <v>21.11665</v>
      </c>
      <c r="BH24" s="324">
        <v>21.923660000000002</v>
      </c>
      <c r="BI24" s="324">
        <v>23.52563</v>
      </c>
      <c r="BJ24" s="324">
        <v>24.21555</v>
      </c>
      <c r="BK24" s="324">
        <v>24.360859999999999</v>
      </c>
      <c r="BL24" s="324">
        <v>23.76052</v>
      </c>
      <c r="BM24" s="324">
        <v>22.375319999999999</v>
      </c>
      <c r="BN24" s="324">
        <v>21.764019999999999</v>
      </c>
      <c r="BO24" s="324">
        <v>21.23603</v>
      </c>
      <c r="BP24" s="324">
        <v>21.055910000000001</v>
      </c>
      <c r="BQ24" s="324">
        <v>21.273250000000001</v>
      </c>
      <c r="BR24" s="324">
        <v>21.814240000000002</v>
      </c>
      <c r="BS24" s="324">
        <v>22.624020000000002</v>
      </c>
      <c r="BT24" s="324">
        <v>23.661259999999999</v>
      </c>
      <c r="BU24" s="324">
        <v>25.480070000000001</v>
      </c>
      <c r="BV24" s="324">
        <v>26.010149999999999</v>
      </c>
    </row>
    <row r="25" spans="1:74" ht="11.15" customHeight="1" x14ac:dyDescent="0.25">
      <c r="A25" s="76" t="s">
        <v>542</v>
      </c>
      <c r="B25" s="182" t="s">
        <v>133</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31.581475225999998</v>
      </c>
      <c r="AZ25" s="208">
        <v>29.135176606999998</v>
      </c>
      <c r="BA25" s="208">
        <v>26.72852</v>
      </c>
      <c r="BB25" s="208">
        <v>26.226240000000001</v>
      </c>
      <c r="BC25" s="324">
        <v>26.686309999999999</v>
      </c>
      <c r="BD25" s="324">
        <v>35.262779999999999</v>
      </c>
      <c r="BE25" s="324">
        <v>41.098799999999997</v>
      </c>
      <c r="BF25" s="324">
        <v>40.186549999999997</v>
      </c>
      <c r="BG25" s="324">
        <v>33.798999999999999</v>
      </c>
      <c r="BH25" s="324">
        <v>30.096910000000001</v>
      </c>
      <c r="BI25" s="324">
        <v>27.348590000000002</v>
      </c>
      <c r="BJ25" s="324">
        <v>30.11232</v>
      </c>
      <c r="BK25" s="324">
        <v>31.90972</v>
      </c>
      <c r="BL25" s="324">
        <v>27.869289999999999</v>
      </c>
      <c r="BM25" s="324">
        <v>25.70523</v>
      </c>
      <c r="BN25" s="324">
        <v>24.58427</v>
      </c>
      <c r="BO25" s="324">
        <v>26.085270000000001</v>
      </c>
      <c r="BP25" s="324">
        <v>35.874749999999999</v>
      </c>
      <c r="BQ25" s="324">
        <v>41.698689999999999</v>
      </c>
      <c r="BR25" s="324">
        <v>41.115479999999998</v>
      </c>
      <c r="BS25" s="324">
        <v>32.413260000000001</v>
      </c>
      <c r="BT25" s="324">
        <v>30.263929999999998</v>
      </c>
      <c r="BU25" s="324">
        <v>27.581530000000001</v>
      </c>
      <c r="BV25" s="324">
        <v>30.38664</v>
      </c>
    </row>
    <row r="26" spans="1:74" ht="11.15" customHeight="1" x14ac:dyDescent="0.25">
      <c r="A26" s="76" t="s">
        <v>540</v>
      </c>
      <c r="B26" s="182" t="s">
        <v>429</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5.2524838709999999</v>
      </c>
      <c r="AY26" s="208">
        <v>5.1150645161000003</v>
      </c>
      <c r="AZ26" s="208">
        <v>5.0854285713999996</v>
      </c>
      <c r="BA26" s="208">
        <v>5.1449980000000002</v>
      </c>
      <c r="BB26" s="208">
        <v>5.1628489999999996</v>
      </c>
      <c r="BC26" s="324">
        <v>5.1801820000000003</v>
      </c>
      <c r="BD26" s="324">
        <v>5.1953449999999997</v>
      </c>
      <c r="BE26" s="324">
        <v>5.2181620000000004</v>
      </c>
      <c r="BF26" s="324">
        <v>5.2549080000000004</v>
      </c>
      <c r="BG26" s="324">
        <v>5.2866689999999998</v>
      </c>
      <c r="BH26" s="324">
        <v>5.3209200000000001</v>
      </c>
      <c r="BI26" s="324">
        <v>5.3664420000000002</v>
      </c>
      <c r="BJ26" s="324">
        <v>5.3902939999999999</v>
      </c>
      <c r="BK26" s="324">
        <v>5.4066599999999996</v>
      </c>
      <c r="BL26" s="324">
        <v>5.4243990000000002</v>
      </c>
      <c r="BM26" s="324">
        <v>5.4481210000000004</v>
      </c>
      <c r="BN26" s="324">
        <v>5.4743110000000001</v>
      </c>
      <c r="BO26" s="324">
        <v>5.4974920000000003</v>
      </c>
      <c r="BP26" s="324">
        <v>5.515428</v>
      </c>
      <c r="BQ26" s="324">
        <v>5.5301729999999996</v>
      </c>
      <c r="BR26" s="324">
        <v>5.5425719999999998</v>
      </c>
      <c r="BS26" s="324">
        <v>5.5555909999999997</v>
      </c>
      <c r="BT26" s="324">
        <v>5.5532060000000003</v>
      </c>
      <c r="BU26" s="324">
        <v>5.5587600000000004</v>
      </c>
      <c r="BV26" s="324">
        <v>5.5436759999999996</v>
      </c>
    </row>
    <row r="27" spans="1:74" ht="11.15" customHeight="1" x14ac:dyDescent="0.25">
      <c r="A27" s="76" t="s">
        <v>544</v>
      </c>
      <c r="B27" s="182" t="s">
        <v>807</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2.7885806452000002</v>
      </c>
      <c r="AP27" s="208">
        <v>2.4660000000000002</v>
      </c>
      <c r="AQ27" s="208">
        <v>2.2322258064999998</v>
      </c>
      <c r="AR27" s="208">
        <v>2.4401000000000002</v>
      </c>
      <c r="AS27" s="208">
        <v>2.5459032258000001</v>
      </c>
      <c r="AT27" s="208">
        <v>2.5703548387000001</v>
      </c>
      <c r="AU27" s="208">
        <v>2.3247</v>
      </c>
      <c r="AV27" s="208">
        <v>2.3856774193999999</v>
      </c>
      <c r="AW27" s="208">
        <v>2.9304000000000001</v>
      </c>
      <c r="AX27" s="208">
        <v>3.1766774193999998</v>
      </c>
      <c r="AY27" s="208">
        <v>3.8290645160999999</v>
      </c>
      <c r="AZ27" s="208">
        <v>3.5883214286</v>
      </c>
      <c r="BA27" s="208">
        <v>2.9505849999999998</v>
      </c>
      <c r="BB27" s="208">
        <v>2.6088689999999999</v>
      </c>
      <c r="BC27" s="324">
        <v>2.2562950000000002</v>
      </c>
      <c r="BD27" s="324">
        <v>2.4157220000000001</v>
      </c>
      <c r="BE27" s="324">
        <v>2.5747059999999999</v>
      </c>
      <c r="BF27" s="324">
        <v>2.5328539999999999</v>
      </c>
      <c r="BG27" s="324">
        <v>2.3388749999999998</v>
      </c>
      <c r="BH27" s="324">
        <v>2.411346</v>
      </c>
      <c r="BI27" s="324">
        <v>2.8351310000000001</v>
      </c>
      <c r="BJ27" s="324">
        <v>3.4074529999999998</v>
      </c>
      <c r="BK27" s="324">
        <v>3.6665429999999999</v>
      </c>
      <c r="BL27" s="324">
        <v>3.3726129999999999</v>
      </c>
      <c r="BM27" s="324">
        <v>2.9019569999999999</v>
      </c>
      <c r="BN27" s="324">
        <v>2.4529939999999999</v>
      </c>
      <c r="BO27" s="324">
        <v>2.2206429999999999</v>
      </c>
      <c r="BP27" s="324">
        <v>2.448029</v>
      </c>
      <c r="BQ27" s="324">
        <v>2.6152579999999999</v>
      </c>
      <c r="BR27" s="324">
        <v>2.6039219999999998</v>
      </c>
      <c r="BS27" s="324">
        <v>2.346066</v>
      </c>
      <c r="BT27" s="324">
        <v>2.4769459999999999</v>
      </c>
      <c r="BU27" s="324">
        <v>2.9088729999999998</v>
      </c>
      <c r="BV27" s="324">
        <v>3.4741209999999998</v>
      </c>
    </row>
    <row r="28" spans="1:74" ht="11.15" customHeight="1" x14ac:dyDescent="0.25">
      <c r="A28" s="76" t="s">
        <v>552</v>
      </c>
      <c r="B28" s="182" t="s">
        <v>430</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0.14560714286000001</v>
      </c>
      <c r="BA28" s="208">
        <v>0.14560709999999999</v>
      </c>
      <c r="BB28" s="208">
        <v>0.14560709999999999</v>
      </c>
      <c r="BC28" s="324">
        <v>0.14560709999999999</v>
      </c>
      <c r="BD28" s="324">
        <v>0.14560709999999999</v>
      </c>
      <c r="BE28" s="324">
        <v>0.14560709999999999</v>
      </c>
      <c r="BF28" s="324">
        <v>0.14560709999999999</v>
      </c>
      <c r="BG28" s="324">
        <v>0.14560709999999999</v>
      </c>
      <c r="BH28" s="324">
        <v>0.14560709999999999</v>
      </c>
      <c r="BI28" s="324">
        <v>0.14560709999999999</v>
      </c>
      <c r="BJ28" s="324">
        <v>0.14560709999999999</v>
      </c>
      <c r="BK28" s="324">
        <v>0.14560709999999999</v>
      </c>
      <c r="BL28" s="324">
        <v>0.14560709999999999</v>
      </c>
      <c r="BM28" s="324">
        <v>0.14560709999999999</v>
      </c>
      <c r="BN28" s="324">
        <v>0.14560709999999999</v>
      </c>
      <c r="BO28" s="324">
        <v>0.14560709999999999</v>
      </c>
      <c r="BP28" s="324">
        <v>0.14560709999999999</v>
      </c>
      <c r="BQ28" s="324">
        <v>0.14560709999999999</v>
      </c>
      <c r="BR28" s="324">
        <v>0.14560709999999999</v>
      </c>
      <c r="BS28" s="324">
        <v>0.14560709999999999</v>
      </c>
      <c r="BT28" s="324">
        <v>0.14560709999999999</v>
      </c>
      <c r="BU28" s="324">
        <v>0.14560709999999999</v>
      </c>
      <c r="BV28" s="324">
        <v>0.14560709999999999</v>
      </c>
    </row>
    <row r="29" spans="1:74" ht="11.15" customHeight="1" x14ac:dyDescent="0.25">
      <c r="A29" s="77" t="s">
        <v>543</v>
      </c>
      <c r="B29" s="183" t="s">
        <v>779</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84.375167645000005</v>
      </c>
      <c r="AP29" s="208">
        <v>74.615050636999996</v>
      </c>
      <c r="AQ29" s="208">
        <v>67.541081452</v>
      </c>
      <c r="AR29" s="208">
        <v>73.830901202999996</v>
      </c>
      <c r="AS29" s="208">
        <v>77.032020746000001</v>
      </c>
      <c r="AT29" s="208">
        <v>77.771968517000005</v>
      </c>
      <c r="AU29" s="208">
        <v>70.339450366999998</v>
      </c>
      <c r="AV29" s="208">
        <v>72.184277358000003</v>
      </c>
      <c r="AW29" s="208">
        <v>88.665649569999999</v>
      </c>
      <c r="AX29" s="208">
        <v>96.117775456000004</v>
      </c>
      <c r="AY29" s="208">
        <v>115.85660426</v>
      </c>
      <c r="AZ29" s="208">
        <v>108.57235518</v>
      </c>
      <c r="BA29" s="208">
        <v>89.797370099999995</v>
      </c>
      <c r="BB29" s="208">
        <v>79.854296099999999</v>
      </c>
      <c r="BC29" s="324">
        <v>69.459040000000002</v>
      </c>
      <c r="BD29" s="324">
        <v>74.12079</v>
      </c>
      <c r="BE29" s="324">
        <v>78.793059999999997</v>
      </c>
      <c r="BF29" s="324">
        <v>77.601209999999995</v>
      </c>
      <c r="BG29" s="324">
        <v>72.187629999999999</v>
      </c>
      <c r="BH29" s="324">
        <v>74.091859999999997</v>
      </c>
      <c r="BI29" s="324">
        <v>86.471770000000006</v>
      </c>
      <c r="BJ29" s="324">
        <v>103.22839999999999</v>
      </c>
      <c r="BK29" s="324">
        <v>110.81359999999999</v>
      </c>
      <c r="BL29" s="324">
        <v>102.28230000000001</v>
      </c>
      <c r="BM29" s="324">
        <v>88.527379999999994</v>
      </c>
      <c r="BN29" s="324">
        <v>75.463899999999995</v>
      </c>
      <c r="BO29" s="324">
        <v>68.639759999999995</v>
      </c>
      <c r="BP29" s="324">
        <v>75.260440000000003</v>
      </c>
      <c r="BQ29" s="324">
        <v>80.156080000000003</v>
      </c>
      <c r="BR29" s="324">
        <v>79.879819999999995</v>
      </c>
      <c r="BS29" s="324">
        <v>72.667640000000006</v>
      </c>
      <c r="BT29" s="324">
        <v>76.249899999999997</v>
      </c>
      <c r="BU29" s="324">
        <v>88.828860000000006</v>
      </c>
      <c r="BV29" s="324">
        <v>105.3389</v>
      </c>
    </row>
    <row r="30" spans="1:74" ht="11.15" customHeight="1" x14ac:dyDescent="0.25">
      <c r="A30" s="77"/>
      <c r="B30" s="183"/>
      <c r="C30" s="208">
        <f>C29+C14+C12</f>
        <v>117.45702990709999</v>
      </c>
      <c r="D30" s="208">
        <f t="shared" ref="D30:BO30" si="2">D29+D14+D12</f>
        <v>106.65610192839999</v>
      </c>
      <c r="E30" s="208">
        <f t="shared" si="2"/>
        <v>99.618569677699995</v>
      </c>
      <c r="F30" s="208">
        <f t="shared" si="2"/>
        <v>87.647407300300003</v>
      </c>
      <c r="G30" s="208">
        <f t="shared" si="2"/>
        <v>75.068854871100001</v>
      </c>
      <c r="H30" s="208">
        <f t="shared" si="2"/>
        <v>77.504629800299995</v>
      </c>
      <c r="I30" s="208">
        <f t="shared" si="2"/>
        <v>85.700491677199992</v>
      </c>
      <c r="J30" s="208">
        <f t="shared" si="2"/>
        <v>84.686584516500005</v>
      </c>
      <c r="K30" s="208">
        <f t="shared" si="2"/>
        <v>81.926820333600006</v>
      </c>
      <c r="L30" s="208">
        <f t="shared" si="2"/>
        <v>83.629236483499994</v>
      </c>
      <c r="M30" s="208">
        <f t="shared" si="2"/>
        <v>101.7910239</v>
      </c>
      <c r="N30" s="208">
        <f t="shared" si="2"/>
        <v>108.4940343551</v>
      </c>
      <c r="O30" s="208">
        <f t="shared" si="2"/>
        <v>122.2286367735</v>
      </c>
      <c r="P30" s="208">
        <f t="shared" si="2"/>
        <v>119.6097621414</v>
      </c>
      <c r="Q30" s="208">
        <f t="shared" si="2"/>
        <v>106.49516499999999</v>
      </c>
      <c r="R30" s="208">
        <f t="shared" si="2"/>
        <v>85.019921233699989</v>
      </c>
      <c r="S30" s="208">
        <f t="shared" si="2"/>
        <v>80.727517934999995</v>
      </c>
      <c r="T30" s="208">
        <f t="shared" si="2"/>
        <v>82.65218340029999</v>
      </c>
      <c r="U30" s="208">
        <f t="shared" si="2"/>
        <v>89.913046644699989</v>
      </c>
      <c r="V30" s="208">
        <f t="shared" si="2"/>
        <v>90.932494515800002</v>
      </c>
      <c r="W30" s="208">
        <f t="shared" si="2"/>
        <v>86.692116399699998</v>
      </c>
      <c r="X30" s="208">
        <f t="shared" si="2"/>
        <v>88.139309612600016</v>
      </c>
      <c r="Y30" s="208">
        <f t="shared" si="2"/>
        <v>107.5232675</v>
      </c>
      <c r="Z30" s="208">
        <f t="shared" si="2"/>
        <v>117.8217128384</v>
      </c>
      <c r="AA30" s="208">
        <f t="shared" si="2"/>
        <v>123.46113187579999</v>
      </c>
      <c r="AB30" s="208">
        <f t="shared" si="2"/>
        <v>121.01937758859999</v>
      </c>
      <c r="AC30" s="208">
        <f t="shared" si="2"/>
        <v>103.72719219</v>
      </c>
      <c r="AD30" s="208">
        <f t="shared" si="2"/>
        <v>89.143457466300006</v>
      </c>
      <c r="AE30" s="208">
        <f t="shared" si="2"/>
        <v>79.512113327199998</v>
      </c>
      <c r="AF30" s="208">
        <f t="shared" si="2"/>
        <v>82.134955936699996</v>
      </c>
      <c r="AG30" s="208">
        <f t="shared" si="2"/>
        <v>90.6769157409</v>
      </c>
      <c r="AH30" s="208">
        <f t="shared" si="2"/>
        <v>88.897042001499997</v>
      </c>
      <c r="AI30" s="208">
        <f t="shared" si="2"/>
        <v>84.812868563000009</v>
      </c>
      <c r="AJ30" s="208">
        <f t="shared" si="2"/>
        <v>90.148319931499998</v>
      </c>
      <c r="AK30" s="208">
        <f t="shared" si="2"/>
        <v>98.902500503599995</v>
      </c>
      <c r="AL30" s="208">
        <f t="shared" si="2"/>
        <v>120.40514929130001</v>
      </c>
      <c r="AM30" s="208">
        <f t="shared" si="2"/>
        <v>124.3831273909</v>
      </c>
      <c r="AN30" s="208">
        <f t="shared" si="2"/>
        <v>123.77918478140001</v>
      </c>
      <c r="AO30" s="208">
        <f t="shared" si="2"/>
        <v>103.5819671293</v>
      </c>
      <c r="AP30" s="208">
        <f t="shared" si="2"/>
        <v>93.426134370299991</v>
      </c>
      <c r="AQ30" s="208">
        <f t="shared" si="2"/>
        <v>86.188063355499992</v>
      </c>
      <c r="AR30" s="208">
        <f t="shared" si="2"/>
        <v>91.803053802999997</v>
      </c>
      <c r="AS30" s="208">
        <f t="shared" si="2"/>
        <v>95.291579745999996</v>
      </c>
      <c r="AT30" s="208">
        <f t="shared" si="2"/>
        <v>95.951726162200004</v>
      </c>
      <c r="AU30" s="208">
        <f t="shared" si="2"/>
        <v>88.192203333699993</v>
      </c>
      <c r="AV30" s="208">
        <f t="shared" si="2"/>
        <v>89.766691164500003</v>
      </c>
      <c r="AW30" s="208">
        <f t="shared" si="2"/>
        <v>107.23172733669999</v>
      </c>
      <c r="AX30" s="208">
        <f t="shared" si="2"/>
        <v>116.1463674238</v>
      </c>
      <c r="AY30" s="208">
        <f t="shared" si="2"/>
        <v>135.53732729179998</v>
      </c>
      <c r="AZ30" s="208">
        <f t="shared" si="2"/>
        <v>128.05673971600001</v>
      </c>
      <c r="BA30" s="208">
        <f t="shared" si="2"/>
        <v>110.0037701</v>
      </c>
      <c r="BB30" s="208">
        <f t="shared" si="2"/>
        <v>99.103430099999997</v>
      </c>
      <c r="BC30" s="208">
        <f t="shared" si="2"/>
        <v>89.390884999999997</v>
      </c>
      <c r="BD30" s="208">
        <f t="shared" si="2"/>
        <v>94.563337999999987</v>
      </c>
      <c r="BE30" s="208">
        <f t="shared" si="2"/>
        <v>100.057196</v>
      </c>
      <c r="BF30" s="208">
        <f t="shared" si="2"/>
        <v>98.872665999999995</v>
      </c>
      <c r="BG30" s="208">
        <f t="shared" si="2"/>
        <v>91.992570889999996</v>
      </c>
      <c r="BH30" s="208">
        <f t="shared" si="2"/>
        <v>95.317739486999997</v>
      </c>
      <c r="BI30" s="208">
        <f t="shared" si="2"/>
        <v>108.45253094600001</v>
      </c>
      <c r="BJ30" s="208">
        <f t="shared" si="2"/>
        <v>125.67326616</v>
      </c>
      <c r="BK30" s="208">
        <f t="shared" si="2"/>
        <v>133.31209990399998</v>
      </c>
      <c r="BL30" s="208">
        <f t="shared" si="2"/>
        <v>124.36903600000001</v>
      </c>
      <c r="BM30" s="208">
        <f t="shared" si="2"/>
        <v>110.361819</v>
      </c>
      <c r="BN30" s="208">
        <f t="shared" si="2"/>
        <v>96.654343999999995</v>
      </c>
      <c r="BO30" s="208">
        <f t="shared" si="2"/>
        <v>90.059883999999997</v>
      </c>
      <c r="BP30" s="208">
        <f t="shared" ref="BP30:BV30" si="3">BP29+BP14+BP12</f>
        <v>97.163712000000004</v>
      </c>
      <c r="BQ30" s="208">
        <f t="shared" si="3"/>
        <v>102.487303</v>
      </c>
      <c r="BR30" s="208">
        <f t="shared" si="3"/>
        <v>101.97814799999999</v>
      </c>
      <c r="BS30" s="208">
        <f t="shared" si="3"/>
        <v>92.712299889999997</v>
      </c>
      <c r="BT30" s="208">
        <f t="shared" si="3"/>
        <v>97.603167487000007</v>
      </c>
      <c r="BU30" s="208">
        <f t="shared" si="3"/>
        <v>110.927137946</v>
      </c>
      <c r="BV30" s="208">
        <f t="shared" si="3"/>
        <v>127.91144815999999</v>
      </c>
    </row>
    <row r="31" spans="1:74" ht="11.15" customHeight="1" x14ac:dyDescent="0.25">
      <c r="A31" s="71"/>
      <c r="B31" s="79" t="s">
        <v>778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5" customHeight="1" x14ac:dyDescent="0.25">
      <c r="A32" s="76" t="s">
        <v>536</v>
      </c>
      <c r="B32" s="182" t="s">
        <v>431</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1859.287</v>
      </c>
      <c r="AO32" s="251">
        <v>1801.2940000000001</v>
      </c>
      <c r="AP32" s="251">
        <v>1975.1030000000001</v>
      </c>
      <c r="AQ32" s="251">
        <v>2389.8910000000001</v>
      </c>
      <c r="AR32" s="251">
        <v>2585.1260000000002</v>
      </c>
      <c r="AS32" s="251">
        <v>2754.7139999999999</v>
      </c>
      <c r="AT32" s="251">
        <v>2917.268</v>
      </c>
      <c r="AU32" s="251">
        <v>3305.982</v>
      </c>
      <c r="AV32" s="251">
        <v>3665.3850000000002</v>
      </c>
      <c r="AW32" s="251">
        <v>3532.7750000000001</v>
      </c>
      <c r="AX32" s="251">
        <v>3209.982</v>
      </c>
      <c r="AY32" s="251">
        <v>2215.9699999999998</v>
      </c>
      <c r="AZ32" s="251">
        <v>1562.675</v>
      </c>
      <c r="BA32" s="251">
        <v>1406.7741429</v>
      </c>
      <c r="BB32" s="251">
        <v>1597.0057142999999</v>
      </c>
      <c r="BC32" s="340">
        <v>2014.5830000000001</v>
      </c>
      <c r="BD32" s="340">
        <v>2291.431</v>
      </c>
      <c r="BE32" s="340">
        <v>2428.279</v>
      </c>
      <c r="BF32" s="340">
        <v>2614.4319999999998</v>
      </c>
      <c r="BG32" s="340">
        <v>3012.2910000000002</v>
      </c>
      <c r="BH32" s="340">
        <v>3357.002</v>
      </c>
      <c r="BI32" s="340">
        <v>3295.239</v>
      </c>
      <c r="BJ32" s="340">
        <v>2799.9870000000001</v>
      </c>
      <c r="BK32" s="340">
        <v>2079.4749999999999</v>
      </c>
      <c r="BL32" s="340">
        <v>1671.45</v>
      </c>
      <c r="BM32" s="340">
        <v>1578.0360000000001</v>
      </c>
      <c r="BN32" s="340">
        <v>1880.847</v>
      </c>
      <c r="BO32" s="340">
        <v>2393.4250000000002</v>
      </c>
      <c r="BP32" s="340">
        <v>2713.9839999999999</v>
      </c>
      <c r="BQ32" s="340">
        <v>2873.1579999999999</v>
      </c>
      <c r="BR32" s="340">
        <v>3068.2530000000002</v>
      </c>
      <c r="BS32" s="340">
        <v>3485.0549999999998</v>
      </c>
      <c r="BT32" s="340">
        <v>3799.7950000000001</v>
      </c>
      <c r="BU32" s="340">
        <v>3703.4830000000002</v>
      </c>
      <c r="BV32" s="340">
        <v>3196.7190000000001</v>
      </c>
    </row>
    <row r="33" spans="1:74" ht="11.15" customHeight="1" x14ac:dyDescent="0.25">
      <c r="A33" s="562" t="s">
        <v>991</v>
      </c>
      <c r="B33" s="563" t="s">
        <v>996</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331.68299999999999</v>
      </c>
      <c r="BA33" s="251">
        <v>244.85714286000001</v>
      </c>
      <c r="BB33" s="251">
        <v>255.77142857000001</v>
      </c>
      <c r="BC33" s="340">
        <v>372.82889999999998</v>
      </c>
      <c r="BD33" s="340">
        <v>458.77519999999998</v>
      </c>
      <c r="BE33" s="340">
        <v>537.25599999999997</v>
      </c>
      <c r="BF33" s="340">
        <v>624.16520000000003</v>
      </c>
      <c r="BG33" s="340">
        <v>738.28319999999997</v>
      </c>
      <c r="BH33" s="340">
        <v>819.15380000000005</v>
      </c>
      <c r="BI33" s="340">
        <v>776.38</v>
      </c>
      <c r="BJ33" s="340">
        <v>643.86699999999996</v>
      </c>
      <c r="BK33" s="340">
        <v>450.61509999999998</v>
      </c>
      <c r="BL33" s="340">
        <v>337.52229999999997</v>
      </c>
      <c r="BM33" s="340">
        <v>280.06450000000001</v>
      </c>
      <c r="BN33" s="340">
        <v>357.4599</v>
      </c>
      <c r="BO33" s="340">
        <v>509.00170000000003</v>
      </c>
      <c r="BP33" s="340">
        <v>611.87030000000004</v>
      </c>
      <c r="BQ33" s="340">
        <v>684.41560000000004</v>
      </c>
      <c r="BR33" s="340">
        <v>770.26419999999996</v>
      </c>
      <c r="BS33" s="340">
        <v>887.73569999999995</v>
      </c>
      <c r="BT33" s="340">
        <v>946.65250000000003</v>
      </c>
      <c r="BU33" s="340">
        <v>914.61900000000003</v>
      </c>
      <c r="BV33" s="340">
        <v>774.37630000000001</v>
      </c>
    </row>
    <row r="34" spans="1:74" ht="11.15" customHeight="1" x14ac:dyDescent="0.25">
      <c r="A34" s="562" t="s">
        <v>992</v>
      </c>
      <c r="B34" s="563" t="s">
        <v>997</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372.28699999999998</v>
      </c>
      <c r="BA34" s="251">
        <v>299</v>
      </c>
      <c r="BB34" s="251">
        <v>326.34285713999998</v>
      </c>
      <c r="BC34" s="340">
        <v>437.9511</v>
      </c>
      <c r="BD34" s="340">
        <v>527.82550000000003</v>
      </c>
      <c r="BE34" s="340">
        <v>611.22230000000002</v>
      </c>
      <c r="BF34" s="340">
        <v>711.81200000000001</v>
      </c>
      <c r="BG34" s="340">
        <v>856.24689999999998</v>
      </c>
      <c r="BH34" s="340">
        <v>972.33690000000001</v>
      </c>
      <c r="BI34" s="340">
        <v>945.71109999999999</v>
      </c>
      <c r="BJ34" s="340">
        <v>771.63649999999996</v>
      </c>
      <c r="BK34" s="340">
        <v>550.52210000000002</v>
      </c>
      <c r="BL34" s="340">
        <v>410.57429999999999</v>
      </c>
      <c r="BM34" s="340">
        <v>343.26190000000003</v>
      </c>
      <c r="BN34" s="340">
        <v>409.59769999999997</v>
      </c>
      <c r="BO34" s="340">
        <v>549.72460000000001</v>
      </c>
      <c r="BP34" s="340">
        <v>650.06309999999996</v>
      </c>
      <c r="BQ34" s="340">
        <v>730.16010000000006</v>
      </c>
      <c r="BR34" s="340">
        <v>834.55669999999998</v>
      </c>
      <c r="BS34" s="340">
        <v>981.06309999999996</v>
      </c>
      <c r="BT34" s="340">
        <v>1080.962</v>
      </c>
      <c r="BU34" s="340">
        <v>1033.6500000000001</v>
      </c>
      <c r="BV34" s="340">
        <v>859.74090000000001</v>
      </c>
    </row>
    <row r="35" spans="1:74" ht="11.15" customHeight="1" x14ac:dyDescent="0.25">
      <c r="A35" s="562" t="s">
        <v>993</v>
      </c>
      <c r="B35" s="563" t="s">
        <v>998</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679.50199999999995</v>
      </c>
      <c r="AO35" s="251">
        <v>760.21799999999996</v>
      </c>
      <c r="AP35" s="251">
        <v>832.33900000000006</v>
      </c>
      <c r="AQ35" s="251">
        <v>978.79600000000005</v>
      </c>
      <c r="AR35" s="251">
        <v>993.36500000000001</v>
      </c>
      <c r="AS35" s="251">
        <v>973.06899999999996</v>
      </c>
      <c r="AT35" s="251">
        <v>939.52200000000005</v>
      </c>
      <c r="AU35" s="251">
        <v>1052.7349999999999</v>
      </c>
      <c r="AV35" s="251">
        <v>1184.701</v>
      </c>
      <c r="AW35" s="251">
        <v>1169.171</v>
      </c>
      <c r="AX35" s="251">
        <v>1142.665</v>
      </c>
      <c r="AY35" s="251">
        <v>793.52800000000002</v>
      </c>
      <c r="AZ35" s="251">
        <v>580.62400000000002</v>
      </c>
      <c r="BA35" s="251">
        <v>587.85714285999995</v>
      </c>
      <c r="BB35" s="251">
        <v>725.14285714000005</v>
      </c>
      <c r="BC35" s="340">
        <v>848.34109999999998</v>
      </c>
      <c r="BD35" s="340">
        <v>880.56709999999998</v>
      </c>
      <c r="BE35" s="340">
        <v>857.19539999999995</v>
      </c>
      <c r="BF35" s="340">
        <v>831.17700000000002</v>
      </c>
      <c r="BG35" s="340">
        <v>926.45699999999999</v>
      </c>
      <c r="BH35" s="340">
        <v>1034.191</v>
      </c>
      <c r="BI35" s="340">
        <v>1053.3489999999999</v>
      </c>
      <c r="BJ35" s="340">
        <v>941.29250000000002</v>
      </c>
      <c r="BK35" s="340">
        <v>737.20209999999997</v>
      </c>
      <c r="BL35" s="340">
        <v>629.76059999999995</v>
      </c>
      <c r="BM35" s="340">
        <v>672.36559999999997</v>
      </c>
      <c r="BN35" s="340">
        <v>803.81939999999997</v>
      </c>
      <c r="BO35" s="340">
        <v>961.89390000000003</v>
      </c>
      <c r="BP35" s="340">
        <v>1018.562</v>
      </c>
      <c r="BQ35" s="340">
        <v>986.54280000000006</v>
      </c>
      <c r="BR35" s="340">
        <v>965.71400000000006</v>
      </c>
      <c r="BS35" s="340">
        <v>1082.6659999999999</v>
      </c>
      <c r="BT35" s="340">
        <v>1205.7339999999999</v>
      </c>
      <c r="BU35" s="340">
        <v>1206.6220000000001</v>
      </c>
      <c r="BV35" s="340">
        <v>1081.1880000000001</v>
      </c>
    </row>
    <row r="36" spans="1:74" ht="11.15" customHeight="1" x14ac:dyDescent="0.25">
      <c r="A36" s="562" t="s">
        <v>994</v>
      </c>
      <c r="B36" s="638" t="s">
        <v>999</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127.892</v>
      </c>
      <c r="AZ36" s="251">
        <v>92.852000000000004</v>
      </c>
      <c r="BA36" s="251">
        <v>90.714285713999999</v>
      </c>
      <c r="BB36" s="251">
        <v>92.685714286000007</v>
      </c>
      <c r="BC36" s="340">
        <v>112.49339999999999</v>
      </c>
      <c r="BD36" s="340">
        <v>138.26089999999999</v>
      </c>
      <c r="BE36" s="340">
        <v>152.3176</v>
      </c>
      <c r="BF36" s="340">
        <v>165.90969999999999</v>
      </c>
      <c r="BG36" s="340">
        <v>188.71680000000001</v>
      </c>
      <c r="BH36" s="340">
        <v>203.36240000000001</v>
      </c>
      <c r="BI36" s="340">
        <v>197.90110000000001</v>
      </c>
      <c r="BJ36" s="340">
        <v>174.4417</v>
      </c>
      <c r="BK36" s="340">
        <v>142.0121</v>
      </c>
      <c r="BL36" s="340">
        <v>116.2303</v>
      </c>
      <c r="BM36" s="340">
        <v>104.74160000000001</v>
      </c>
      <c r="BN36" s="340">
        <v>105.78570000000001</v>
      </c>
      <c r="BO36" s="340">
        <v>123.54089999999999</v>
      </c>
      <c r="BP36" s="340">
        <v>147.2269</v>
      </c>
      <c r="BQ36" s="340">
        <v>169.0044</v>
      </c>
      <c r="BR36" s="340">
        <v>189.73410000000001</v>
      </c>
      <c r="BS36" s="340">
        <v>209.9288</v>
      </c>
      <c r="BT36" s="340">
        <v>222.23070000000001</v>
      </c>
      <c r="BU36" s="340">
        <v>214.637</v>
      </c>
      <c r="BV36" s="340">
        <v>189.2492</v>
      </c>
    </row>
    <row r="37" spans="1:74" ht="11.15" customHeight="1" x14ac:dyDescent="0.25">
      <c r="A37" s="562" t="s">
        <v>995</v>
      </c>
      <c r="B37" s="638" t="s">
        <v>1000</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274.25599999999997</v>
      </c>
      <c r="AR37" s="251">
        <v>245.655</v>
      </c>
      <c r="AS37" s="251">
        <v>243.90199999999999</v>
      </c>
      <c r="AT37" s="251">
        <v>242.07</v>
      </c>
      <c r="AU37" s="251">
        <v>247.595</v>
      </c>
      <c r="AV37" s="251">
        <v>257.26499999999999</v>
      </c>
      <c r="AW37" s="251">
        <v>266.36399999999998</v>
      </c>
      <c r="AX37" s="251">
        <v>218.285</v>
      </c>
      <c r="AY37" s="251">
        <v>193.77</v>
      </c>
      <c r="AZ37" s="251">
        <v>163.81899999999999</v>
      </c>
      <c r="BA37" s="251">
        <v>164.42857143000001</v>
      </c>
      <c r="BB37" s="251">
        <v>177.14285713999999</v>
      </c>
      <c r="BC37" s="340">
        <v>223.0489</v>
      </c>
      <c r="BD37" s="340">
        <v>266.08240000000001</v>
      </c>
      <c r="BE37" s="340">
        <v>250.3681</v>
      </c>
      <c r="BF37" s="340">
        <v>261.44799999999998</v>
      </c>
      <c r="BG37" s="340">
        <v>282.6669</v>
      </c>
      <c r="BH37" s="340">
        <v>308.03699999999998</v>
      </c>
      <c r="BI37" s="340">
        <v>301.97710000000001</v>
      </c>
      <c r="BJ37" s="340">
        <v>248.82929999999999</v>
      </c>
      <c r="BK37" s="340">
        <v>179.20359999999999</v>
      </c>
      <c r="BL37" s="340">
        <v>157.4426</v>
      </c>
      <c r="BM37" s="340">
        <v>157.68270000000001</v>
      </c>
      <c r="BN37" s="340">
        <v>184.26429999999999</v>
      </c>
      <c r="BO37" s="340">
        <v>229.3434</v>
      </c>
      <c r="BP37" s="340">
        <v>266.34179999999998</v>
      </c>
      <c r="BQ37" s="340">
        <v>283.11470000000003</v>
      </c>
      <c r="BR37" s="340">
        <v>288.06439999999998</v>
      </c>
      <c r="BS37" s="340">
        <v>303.74149999999997</v>
      </c>
      <c r="BT37" s="340">
        <v>324.29640000000001</v>
      </c>
      <c r="BU37" s="340">
        <v>314.03469999999999</v>
      </c>
      <c r="BV37" s="340">
        <v>272.2448</v>
      </c>
    </row>
    <row r="38" spans="1:74" ht="11.15" customHeight="1" x14ac:dyDescent="0.25">
      <c r="A38" s="562" t="s">
        <v>1001</v>
      </c>
      <c r="B38" s="637" t="s">
        <v>420</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21.408999999999999</v>
      </c>
      <c r="BA38" s="247">
        <v>19.917000000000002</v>
      </c>
      <c r="BB38" s="247">
        <v>19.920000000000002</v>
      </c>
      <c r="BC38" s="313">
        <v>19.920000000000002</v>
      </c>
      <c r="BD38" s="313">
        <v>19.920000000000002</v>
      </c>
      <c r="BE38" s="313">
        <v>19.920000000000002</v>
      </c>
      <c r="BF38" s="313">
        <v>19.920000000000002</v>
      </c>
      <c r="BG38" s="313">
        <v>19.920000000000002</v>
      </c>
      <c r="BH38" s="313">
        <v>19.920000000000002</v>
      </c>
      <c r="BI38" s="313">
        <v>19.920000000000002</v>
      </c>
      <c r="BJ38" s="313">
        <v>19.920000000000002</v>
      </c>
      <c r="BK38" s="313">
        <v>19.920000000000002</v>
      </c>
      <c r="BL38" s="313">
        <v>19.920000000000002</v>
      </c>
      <c r="BM38" s="313">
        <v>19.920000000000002</v>
      </c>
      <c r="BN38" s="313">
        <v>19.920000000000002</v>
      </c>
      <c r="BO38" s="313">
        <v>19.920000000000002</v>
      </c>
      <c r="BP38" s="313">
        <v>19.920000000000002</v>
      </c>
      <c r="BQ38" s="313">
        <v>19.920000000000002</v>
      </c>
      <c r="BR38" s="313">
        <v>19.920000000000002</v>
      </c>
      <c r="BS38" s="313">
        <v>19.920000000000002</v>
      </c>
      <c r="BT38" s="313">
        <v>19.920000000000002</v>
      </c>
      <c r="BU38" s="313">
        <v>19.920000000000002</v>
      </c>
      <c r="BV38" s="313">
        <v>19.920000000000002</v>
      </c>
    </row>
    <row r="39" spans="1:74" s="406" customFormat="1" ht="12" customHeight="1" x14ac:dyDescent="0.25">
      <c r="A39" s="405"/>
      <c r="B39" s="786" t="s">
        <v>850</v>
      </c>
      <c r="C39" s="741"/>
      <c r="D39" s="741"/>
      <c r="E39" s="741"/>
      <c r="F39" s="741"/>
      <c r="G39" s="741"/>
      <c r="H39" s="741"/>
      <c r="I39" s="741"/>
      <c r="J39" s="741"/>
      <c r="K39" s="741"/>
      <c r="L39" s="741"/>
      <c r="M39" s="741"/>
      <c r="N39" s="741"/>
      <c r="O39" s="741"/>
      <c r="P39" s="741"/>
      <c r="Q39" s="735"/>
      <c r="AY39" s="474"/>
      <c r="AZ39" s="474"/>
      <c r="BA39" s="474"/>
      <c r="BB39" s="574"/>
      <c r="BC39" s="474"/>
      <c r="BD39" s="474"/>
      <c r="BE39" s="474"/>
      <c r="BF39" s="474"/>
      <c r="BG39" s="474"/>
      <c r="BH39" s="474"/>
      <c r="BI39" s="474"/>
      <c r="BJ39" s="474"/>
    </row>
    <row r="40" spans="1:74" s="406" customFormat="1" ht="12" customHeight="1" x14ac:dyDescent="0.25">
      <c r="A40" s="405"/>
      <c r="B40" s="799" t="s">
        <v>851</v>
      </c>
      <c r="C40" s="741"/>
      <c r="D40" s="741"/>
      <c r="E40" s="741"/>
      <c r="F40" s="741"/>
      <c r="G40" s="741"/>
      <c r="H40" s="741"/>
      <c r="I40" s="741"/>
      <c r="J40" s="741"/>
      <c r="K40" s="741"/>
      <c r="L40" s="741"/>
      <c r="M40" s="741"/>
      <c r="N40" s="741"/>
      <c r="O40" s="741"/>
      <c r="P40" s="741"/>
      <c r="Q40" s="735"/>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5">
      <c r="A41" s="405"/>
      <c r="B41" s="799" t="s">
        <v>852</v>
      </c>
      <c r="C41" s="741"/>
      <c r="D41" s="741"/>
      <c r="E41" s="741"/>
      <c r="F41" s="741"/>
      <c r="G41" s="741"/>
      <c r="H41" s="741"/>
      <c r="I41" s="741"/>
      <c r="J41" s="741"/>
      <c r="K41" s="741"/>
      <c r="L41" s="741"/>
      <c r="M41" s="741"/>
      <c r="N41" s="741"/>
      <c r="O41" s="741"/>
      <c r="P41" s="741"/>
      <c r="Q41" s="735"/>
      <c r="AY41" s="474"/>
      <c r="AZ41" s="474"/>
      <c r="BA41" s="474"/>
      <c r="BB41" s="474"/>
      <c r="BC41" s="474"/>
      <c r="BD41" s="474"/>
      <c r="BE41" s="474"/>
      <c r="BF41" s="474"/>
      <c r="BG41" s="474"/>
      <c r="BH41" s="474"/>
      <c r="BI41" s="474"/>
      <c r="BJ41" s="474"/>
    </row>
    <row r="42" spans="1:74" s="406" customFormat="1" ht="12" customHeight="1" x14ac:dyDescent="0.25">
      <c r="A42" s="405"/>
      <c r="B42" s="797" t="s">
        <v>1002</v>
      </c>
      <c r="C42" s="735"/>
      <c r="D42" s="735"/>
      <c r="E42" s="735"/>
      <c r="F42" s="735"/>
      <c r="G42" s="735"/>
      <c r="H42" s="735"/>
      <c r="I42" s="735"/>
      <c r="J42" s="735"/>
      <c r="K42" s="735"/>
      <c r="L42" s="735"/>
      <c r="M42" s="735"/>
      <c r="N42" s="735"/>
      <c r="O42" s="735"/>
      <c r="P42" s="735"/>
      <c r="Q42" s="735"/>
      <c r="AY42" s="474"/>
      <c r="AZ42" s="474"/>
      <c r="BA42" s="474"/>
      <c r="BB42" s="474"/>
      <c r="BC42" s="474"/>
      <c r="BD42" s="474"/>
      <c r="BE42" s="474"/>
      <c r="BF42" s="474"/>
      <c r="BG42" s="474"/>
      <c r="BH42" s="474"/>
      <c r="BI42" s="474"/>
      <c r="BJ42" s="474"/>
    </row>
    <row r="43" spans="1:74" s="268" customFormat="1" ht="12" customHeight="1" x14ac:dyDescent="0.25">
      <c r="A43" s="76"/>
      <c r="B43" s="755" t="s">
        <v>808</v>
      </c>
      <c r="C43" s="756"/>
      <c r="D43" s="756"/>
      <c r="E43" s="756"/>
      <c r="F43" s="756"/>
      <c r="G43" s="756"/>
      <c r="H43" s="756"/>
      <c r="I43" s="756"/>
      <c r="J43" s="756"/>
      <c r="K43" s="756"/>
      <c r="L43" s="756"/>
      <c r="M43" s="756"/>
      <c r="N43" s="756"/>
      <c r="O43" s="756"/>
      <c r="P43" s="756"/>
      <c r="Q43" s="756"/>
      <c r="AY43" s="473"/>
      <c r="AZ43" s="473"/>
      <c r="BA43" s="473"/>
      <c r="BB43" s="473"/>
      <c r="BC43" s="473"/>
      <c r="BD43" s="473"/>
      <c r="BE43" s="473"/>
      <c r="BF43" s="473"/>
      <c r="BG43" s="473"/>
      <c r="BH43" s="473"/>
      <c r="BI43" s="473"/>
      <c r="BJ43" s="473"/>
    </row>
    <row r="44" spans="1:74" s="406" customFormat="1" ht="12" customHeight="1" x14ac:dyDescent="0.25">
      <c r="A44" s="405"/>
      <c r="B44" s="800" t="s">
        <v>856</v>
      </c>
      <c r="C44" s="800"/>
      <c r="D44" s="800"/>
      <c r="E44" s="800"/>
      <c r="F44" s="800"/>
      <c r="G44" s="800"/>
      <c r="H44" s="800"/>
      <c r="I44" s="800"/>
      <c r="J44" s="800"/>
      <c r="K44" s="800"/>
      <c r="L44" s="800"/>
      <c r="M44" s="800"/>
      <c r="N44" s="800"/>
      <c r="O44" s="800"/>
      <c r="P44" s="800"/>
      <c r="Q44" s="735"/>
      <c r="AY44" s="474"/>
      <c r="AZ44" s="474"/>
      <c r="BA44" s="474"/>
      <c r="BB44" s="474"/>
      <c r="BC44" s="474"/>
      <c r="BD44" s="474"/>
      <c r="BE44" s="474"/>
      <c r="BF44" s="474"/>
      <c r="BG44" s="474"/>
      <c r="BH44" s="474"/>
      <c r="BI44" s="474"/>
      <c r="BJ44" s="474"/>
    </row>
    <row r="45" spans="1:74" s="406" customFormat="1" ht="12" customHeight="1" x14ac:dyDescent="0.25">
      <c r="A45" s="405"/>
      <c r="B45" s="776" t="str">
        <f>"Notes: "&amp;"EIA completed modeling and analysis for this report on " &amp;Dates!D2&amp;"."</f>
        <v>Notes: EIA completed modeling and analysis for this report on Thursday May 5, 2022.</v>
      </c>
      <c r="C45" s="798"/>
      <c r="D45" s="798"/>
      <c r="E45" s="798"/>
      <c r="F45" s="798"/>
      <c r="G45" s="798"/>
      <c r="H45" s="798"/>
      <c r="I45" s="798"/>
      <c r="J45" s="798"/>
      <c r="K45" s="798"/>
      <c r="L45" s="798"/>
      <c r="M45" s="798"/>
      <c r="N45" s="798"/>
      <c r="O45" s="798"/>
      <c r="P45" s="798"/>
      <c r="Q45" s="777"/>
      <c r="AY45" s="474"/>
      <c r="AZ45" s="474"/>
      <c r="BA45" s="474"/>
      <c r="BB45" s="474"/>
      <c r="BC45" s="474"/>
      <c r="BD45" s="474"/>
      <c r="BE45" s="474"/>
      <c r="BF45" s="474"/>
      <c r="BG45" s="474"/>
      <c r="BH45" s="474"/>
      <c r="BI45" s="474"/>
      <c r="BJ45" s="474"/>
    </row>
    <row r="46" spans="1:74" s="406" customFormat="1" ht="12" customHeight="1" x14ac:dyDescent="0.25">
      <c r="A46" s="405"/>
      <c r="B46" s="749" t="s">
        <v>351</v>
      </c>
      <c r="C46" s="748"/>
      <c r="D46" s="748"/>
      <c r="E46" s="748"/>
      <c r="F46" s="748"/>
      <c r="G46" s="748"/>
      <c r="H46" s="748"/>
      <c r="I46" s="748"/>
      <c r="J46" s="748"/>
      <c r="K46" s="748"/>
      <c r="L46" s="748"/>
      <c r="M46" s="748"/>
      <c r="N46" s="748"/>
      <c r="O46" s="748"/>
      <c r="P46" s="748"/>
      <c r="Q46" s="748"/>
      <c r="AY46" s="474"/>
      <c r="AZ46" s="474"/>
      <c r="BA46" s="474"/>
      <c r="BB46" s="474"/>
      <c r="BC46" s="474"/>
      <c r="BD46" s="474"/>
      <c r="BE46" s="474"/>
      <c r="BF46" s="474"/>
      <c r="BG46" s="474"/>
      <c r="BH46" s="474"/>
      <c r="BI46" s="474"/>
      <c r="BJ46" s="474"/>
    </row>
    <row r="47" spans="1:74" s="406" customFormat="1" ht="12" customHeight="1" x14ac:dyDescent="0.25">
      <c r="A47" s="405"/>
      <c r="B47" s="742" t="s">
        <v>857</v>
      </c>
      <c r="C47" s="741"/>
      <c r="D47" s="741"/>
      <c r="E47" s="741"/>
      <c r="F47" s="741"/>
      <c r="G47" s="741"/>
      <c r="H47" s="741"/>
      <c r="I47" s="741"/>
      <c r="J47" s="741"/>
      <c r="K47" s="741"/>
      <c r="L47" s="741"/>
      <c r="M47" s="741"/>
      <c r="N47" s="741"/>
      <c r="O47" s="741"/>
      <c r="P47" s="741"/>
      <c r="Q47" s="735"/>
      <c r="AY47" s="474"/>
      <c r="AZ47" s="474"/>
      <c r="BA47" s="474"/>
      <c r="BB47" s="474"/>
      <c r="BC47" s="474"/>
      <c r="BD47" s="474"/>
      <c r="BE47" s="474"/>
      <c r="BF47" s="474"/>
      <c r="BG47" s="474"/>
      <c r="BH47" s="474"/>
      <c r="BI47" s="474"/>
      <c r="BJ47" s="474"/>
    </row>
    <row r="48" spans="1:74" s="406" customFormat="1" ht="12" customHeight="1" x14ac:dyDescent="0.25">
      <c r="A48" s="405"/>
      <c r="B48" s="744" t="s">
        <v>831</v>
      </c>
      <c r="C48" s="745"/>
      <c r="D48" s="745"/>
      <c r="E48" s="745"/>
      <c r="F48" s="745"/>
      <c r="G48" s="745"/>
      <c r="H48" s="745"/>
      <c r="I48" s="745"/>
      <c r="J48" s="745"/>
      <c r="K48" s="745"/>
      <c r="L48" s="745"/>
      <c r="M48" s="745"/>
      <c r="N48" s="745"/>
      <c r="O48" s="745"/>
      <c r="P48" s="745"/>
      <c r="Q48" s="735"/>
      <c r="AY48" s="474"/>
      <c r="AZ48" s="474"/>
      <c r="BA48" s="474"/>
      <c r="BB48" s="474"/>
      <c r="BC48" s="474"/>
      <c r="BD48" s="590"/>
      <c r="BE48" s="590"/>
      <c r="BF48" s="590"/>
      <c r="BG48" s="474"/>
      <c r="BH48" s="474"/>
      <c r="BI48" s="474"/>
      <c r="BJ48" s="474"/>
    </row>
    <row r="49" spans="1:74" s="407" customFormat="1" ht="12" customHeight="1" x14ac:dyDescent="0.25">
      <c r="A49" s="393"/>
      <c r="B49" s="764" t="s">
        <v>1362</v>
      </c>
      <c r="C49" s="735"/>
      <c r="D49" s="735"/>
      <c r="E49" s="735"/>
      <c r="F49" s="735"/>
      <c r="G49" s="735"/>
      <c r="H49" s="735"/>
      <c r="I49" s="735"/>
      <c r="J49" s="735"/>
      <c r="K49" s="735"/>
      <c r="L49" s="735"/>
      <c r="M49" s="735"/>
      <c r="N49" s="735"/>
      <c r="O49" s="735"/>
      <c r="P49" s="735"/>
      <c r="Q49" s="735"/>
      <c r="AY49" s="475"/>
      <c r="AZ49" s="475"/>
      <c r="BA49" s="475"/>
      <c r="BB49" s="475"/>
      <c r="BC49" s="475"/>
      <c r="BD49" s="591"/>
      <c r="BE49" s="591"/>
      <c r="BF49" s="591"/>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4" customWidth="1"/>
    <col min="56" max="59" width="6.54296875" style="593" customWidth="1"/>
    <col min="60" max="62" width="6.54296875" style="354" customWidth="1"/>
    <col min="63" max="74" width="6.54296875" style="6" customWidth="1"/>
    <col min="75" max="16384" width="9.54296875" style="6"/>
  </cols>
  <sheetData>
    <row r="1" spans="1:74" ht="13.4" customHeight="1" x14ac:dyDescent="0.3">
      <c r="A1" s="759" t="s">
        <v>792</v>
      </c>
      <c r="B1" s="801" t="s">
        <v>1343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85"/>
    </row>
    <row r="2" spans="1:74" s="72"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4"/>
      <c r="B5" s="86" t="s">
        <v>88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731</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208">
        <v>6.84701</v>
      </c>
      <c r="BC6" s="324">
        <v>8.6029199999999992</v>
      </c>
      <c r="BD6" s="324">
        <v>8.9457900000000006</v>
      </c>
      <c r="BE6" s="324">
        <v>9.1120300000000007</v>
      </c>
      <c r="BF6" s="324">
        <v>9.0912500000000005</v>
      </c>
      <c r="BG6" s="324">
        <v>8.8938400000000009</v>
      </c>
      <c r="BH6" s="324">
        <v>8.7899399999999996</v>
      </c>
      <c r="BI6" s="324">
        <v>8.8211099999999991</v>
      </c>
      <c r="BJ6" s="324">
        <v>8.8315000000000001</v>
      </c>
      <c r="BK6" s="324">
        <v>8.8522800000000004</v>
      </c>
      <c r="BL6" s="324">
        <v>8.3016100000000002</v>
      </c>
      <c r="BM6" s="324">
        <v>6.0365900000000003</v>
      </c>
      <c r="BN6" s="324">
        <v>4.4261400000000002</v>
      </c>
      <c r="BO6" s="324">
        <v>3.8235199999999998</v>
      </c>
      <c r="BP6" s="324">
        <v>3.8650799999999998</v>
      </c>
      <c r="BQ6" s="324">
        <v>3.9585900000000001</v>
      </c>
      <c r="BR6" s="324">
        <v>3.9378099999999998</v>
      </c>
      <c r="BS6" s="324">
        <v>3.8650799999999998</v>
      </c>
      <c r="BT6" s="324">
        <v>3.8962500000000002</v>
      </c>
      <c r="BU6" s="324">
        <v>4.0417100000000001</v>
      </c>
      <c r="BV6" s="324">
        <v>4.10405</v>
      </c>
    </row>
    <row r="7" spans="1:74" ht="11.15" customHeight="1" x14ac:dyDescent="0.25">
      <c r="A7" s="84"/>
      <c r="B7" s="88" t="s">
        <v>1007</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352"/>
      <c r="BD7" s="352"/>
      <c r="BE7" s="352"/>
      <c r="BF7" s="352"/>
      <c r="BG7" s="352"/>
      <c r="BH7" s="352"/>
      <c r="BI7" s="352"/>
      <c r="BJ7" s="352"/>
      <c r="BK7" s="352"/>
      <c r="BL7" s="352"/>
      <c r="BM7" s="352"/>
      <c r="BN7" s="352"/>
      <c r="BO7" s="352"/>
      <c r="BP7" s="352"/>
      <c r="BQ7" s="352"/>
      <c r="BR7" s="352"/>
      <c r="BS7" s="352"/>
      <c r="BT7" s="352"/>
      <c r="BU7" s="352"/>
      <c r="BV7" s="352"/>
    </row>
    <row r="8" spans="1:74" ht="11.15" customHeight="1" x14ac:dyDescent="0.25">
      <c r="A8" s="84" t="s">
        <v>646</v>
      </c>
      <c r="B8" s="186" t="s">
        <v>432</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17.712068070000001</v>
      </c>
      <c r="BA8" s="208">
        <v>17.275010000000002</v>
      </c>
      <c r="BB8" s="208">
        <v>17.188549999999999</v>
      </c>
      <c r="BC8" s="324">
        <v>17.950019999999999</v>
      </c>
      <c r="BD8" s="324">
        <v>19.225239999999999</v>
      </c>
      <c r="BE8" s="324">
        <v>21.259899999999998</v>
      </c>
      <c r="BF8" s="324">
        <v>22.059950000000001</v>
      </c>
      <c r="BG8" s="324">
        <v>21.649270000000001</v>
      </c>
      <c r="BH8" s="324">
        <v>19.033930000000002</v>
      </c>
      <c r="BI8" s="324">
        <v>18.267119999999998</v>
      </c>
      <c r="BJ8" s="324">
        <v>18.19415</v>
      </c>
      <c r="BK8" s="324">
        <v>18.112950000000001</v>
      </c>
      <c r="BL8" s="324">
        <v>18.237369999999999</v>
      </c>
      <c r="BM8" s="324">
        <v>18.309940000000001</v>
      </c>
      <c r="BN8" s="324">
        <v>18.27206</v>
      </c>
      <c r="BO8" s="324">
        <v>18.369260000000001</v>
      </c>
      <c r="BP8" s="324">
        <v>18.68815</v>
      </c>
      <c r="BQ8" s="324">
        <v>19.897089999999999</v>
      </c>
      <c r="BR8" s="324">
        <v>20.011209999999998</v>
      </c>
      <c r="BS8" s="324">
        <v>19.045359999999999</v>
      </c>
      <c r="BT8" s="324">
        <v>16.0062</v>
      </c>
      <c r="BU8" s="324">
        <v>14.918340000000001</v>
      </c>
      <c r="BV8" s="324">
        <v>14.61018</v>
      </c>
    </row>
    <row r="9" spans="1:74" ht="11.15" customHeight="1" x14ac:dyDescent="0.25">
      <c r="A9" s="84" t="s">
        <v>647</v>
      </c>
      <c r="B9" s="184" t="s">
        <v>465</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12.46723761</v>
      </c>
      <c r="BA9" s="208">
        <v>12.734349999999999</v>
      </c>
      <c r="BB9" s="208">
        <v>13.21082</v>
      </c>
      <c r="BC9" s="324">
        <v>15.693619999999999</v>
      </c>
      <c r="BD9" s="324">
        <v>19.198899999999998</v>
      </c>
      <c r="BE9" s="324">
        <v>20.982959999999999</v>
      </c>
      <c r="BF9" s="324">
        <v>22.054860000000001</v>
      </c>
      <c r="BG9" s="324">
        <v>21.726579999999998</v>
      </c>
      <c r="BH9" s="324">
        <v>19.2195</v>
      </c>
      <c r="BI9" s="324">
        <v>16.615369999999999</v>
      </c>
      <c r="BJ9" s="324">
        <v>15.501530000000001</v>
      </c>
      <c r="BK9" s="324">
        <v>15.338279999999999</v>
      </c>
      <c r="BL9" s="324">
        <v>15.44145</v>
      </c>
      <c r="BM9" s="324">
        <v>15.49498</v>
      </c>
      <c r="BN9" s="324">
        <v>15.269220000000001</v>
      </c>
      <c r="BO9" s="324">
        <v>16.336259999999999</v>
      </c>
      <c r="BP9" s="324">
        <v>18.35078</v>
      </c>
      <c r="BQ9" s="324">
        <v>18.956230000000001</v>
      </c>
      <c r="BR9" s="324">
        <v>19.14687</v>
      </c>
      <c r="BS9" s="324">
        <v>18.16985</v>
      </c>
      <c r="BT9" s="324">
        <v>15.20947</v>
      </c>
      <c r="BU9" s="324">
        <v>12.309670000000001</v>
      </c>
      <c r="BV9" s="324">
        <v>10.994160000000001</v>
      </c>
    </row>
    <row r="10" spans="1:74" ht="11.15" customHeight="1" x14ac:dyDescent="0.25">
      <c r="A10" s="84" t="s">
        <v>648</v>
      </c>
      <c r="B10" s="186" t="s">
        <v>433</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9.7490087519999999</v>
      </c>
      <c r="BA10" s="208">
        <v>10.435090000000001</v>
      </c>
      <c r="BB10" s="208">
        <v>11.43632</v>
      </c>
      <c r="BC10" s="324">
        <v>14.610390000000001</v>
      </c>
      <c r="BD10" s="324">
        <v>18.353210000000001</v>
      </c>
      <c r="BE10" s="324">
        <v>20.863510000000002</v>
      </c>
      <c r="BF10" s="324">
        <v>21.74832</v>
      </c>
      <c r="BG10" s="324">
        <v>20.09665</v>
      </c>
      <c r="BH10" s="324">
        <v>15.454190000000001</v>
      </c>
      <c r="BI10" s="324">
        <v>13.172700000000001</v>
      </c>
      <c r="BJ10" s="324">
        <v>12.512280000000001</v>
      </c>
      <c r="BK10" s="324">
        <v>12.519500000000001</v>
      </c>
      <c r="BL10" s="324">
        <v>12.63616</v>
      </c>
      <c r="BM10" s="324">
        <v>12.6427</v>
      </c>
      <c r="BN10" s="324">
        <v>13.02013</v>
      </c>
      <c r="BO10" s="324">
        <v>14.76812</v>
      </c>
      <c r="BP10" s="324">
        <v>17.550350000000002</v>
      </c>
      <c r="BQ10" s="324">
        <v>19.30067</v>
      </c>
      <c r="BR10" s="324">
        <v>19.576070000000001</v>
      </c>
      <c r="BS10" s="324">
        <v>17.458259999999999</v>
      </c>
      <c r="BT10" s="324">
        <v>12.465059999999999</v>
      </c>
      <c r="BU10" s="324">
        <v>9.9124909999999993</v>
      </c>
      <c r="BV10" s="324">
        <v>9.0252680000000005</v>
      </c>
    </row>
    <row r="11" spans="1:74" ht="11.15" customHeight="1" x14ac:dyDescent="0.25">
      <c r="A11" s="84" t="s">
        <v>649</v>
      </c>
      <c r="B11" s="186" t="s">
        <v>434</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10.888297850000001</v>
      </c>
      <c r="AZ11" s="208">
        <v>11.46452927</v>
      </c>
      <c r="BA11" s="208">
        <v>11.5692</v>
      </c>
      <c r="BB11" s="208">
        <v>12.04951</v>
      </c>
      <c r="BC11" s="324">
        <v>14.25853</v>
      </c>
      <c r="BD11" s="324">
        <v>18.35642</v>
      </c>
      <c r="BE11" s="324">
        <v>21.077870000000001</v>
      </c>
      <c r="BF11" s="324">
        <v>22.0365</v>
      </c>
      <c r="BG11" s="324">
        <v>20.78558</v>
      </c>
      <c r="BH11" s="324">
        <v>17.085640000000001</v>
      </c>
      <c r="BI11" s="324">
        <v>14.12204</v>
      </c>
      <c r="BJ11" s="324">
        <v>13.093489999999999</v>
      </c>
      <c r="BK11" s="324">
        <v>12.85139</v>
      </c>
      <c r="BL11" s="324">
        <v>13.178190000000001</v>
      </c>
      <c r="BM11" s="324">
        <v>13.597519999999999</v>
      </c>
      <c r="BN11" s="324">
        <v>14.22608</v>
      </c>
      <c r="BO11" s="324">
        <v>15.53684</v>
      </c>
      <c r="BP11" s="324">
        <v>18.523199999999999</v>
      </c>
      <c r="BQ11" s="324">
        <v>20.28388</v>
      </c>
      <c r="BR11" s="324">
        <v>20.45018</v>
      </c>
      <c r="BS11" s="324">
        <v>18.554780000000001</v>
      </c>
      <c r="BT11" s="324">
        <v>14.3592</v>
      </c>
      <c r="BU11" s="324">
        <v>11.017139999999999</v>
      </c>
      <c r="BV11" s="324">
        <v>9.6975300000000004</v>
      </c>
    </row>
    <row r="12" spans="1:74" ht="11.15" customHeight="1" x14ac:dyDescent="0.25">
      <c r="A12" s="84" t="s">
        <v>650</v>
      </c>
      <c r="B12" s="186" t="s">
        <v>435</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12.91726298</v>
      </c>
      <c r="AZ12" s="208">
        <v>14.075788080000001</v>
      </c>
      <c r="BA12" s="208">
        <v>14.440670000000001</v>
      </c>
      <c r="BB12" s="208">
        <v>15.88738</v>
      </c>
      <c r="BC12" s="324">
        <v>19.99175</v>
      </c>
      <c r="BD12" s="324">
        <v>24.11298</v>
      </c>
      <c r="BE12" s="324">
        <v>26.333570000000002</v>
      </c>
      <c r="BF12" s="324">
        <v>27.23424</v>
      </c>
      <c r="BG12" s="324">
        <v>26.887550000000001</v>
      </c>
      <c r="BH12" s="324">
        <v>22.221959999999999</v>
      </c>
      <c r="BI12" s="324">
        <v>17.518239999999999</v>
      </c>
      <c r="BJ12" s="324">
        <v>16.29391</v>
      </c>
      <c r="BK12" s="324">
        <v>16.182670000000002</v>
      </c>
      <c r="BL12" s="324">
        <v>16.305910000000001</v>
      </c>
      <c r="BM12" s="324">
        <v>16.754960000000001</v>
      </c>
      <c r="BN12" s="324">
        <v>18.352119999999999</v>
      </c>
      <c r="BO12" s="324">
        <v>21.301580000000001</v>
      </c>
      <c r="BP12" s="324">
        <v>24.127839999999999</v>
      </c>
      <c r="BQ12" s="324">
        <v>25.27872</v>
      </c>
      <c r="BR12" s="324">
        <v>25.32001</v>
      </c>
      <c r="BS12" s="324">
        <v>24.296469999999999</v>
      </c>
      <c r="BT12" s="324">
        <v>19.123750000000001</v>
      </c>
      <c r="BU12" s="324">
        <v>14.047879999999999</v>
      </c>
      <c r="BV12" s="324">
        <v>12.55433</v>
      </c>
    </row>
    <row r="13" spans="1:74" ht="11.15" customHeight="1" x14ac:dyDescent="0.25">
      <c r="A13" s="84" t="s">
        <v>651</v>
      </c>
      <c r="B13" s="186" t="s">
        <v>436</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11.61077311</v>
      </c>
      <c r="AZ13" s="208">
        <v>11.216450289999999</v>
      </c>
      <c r="BA13" s="208">
        <v>12.072190000000001</v>
      </c>
      <c r="BB13" s="208">
        <v>13.18286</v>
      </c>
      <c r="BC13" s="324">
        <v>18.003820000000001</v>
      </c>
      <c r="BD13" s="324">
        <v>22.665140000000001</v>
      </c>
      <c r="BE13" s="324">
        <v>25.597580000000001</v>
      </c>
      <c r="BF13" s="324">
        <v>27.807770000000001</v>
      </c>
      <c r="BG13" s="324">
        <v>27.552720000000001</v>
      </c>
      <c r="BH13" s="324">
        <v>24.397690000000001</v>
      </c>
      <c r="BI13" s="324">
        <v>19.310220000000001</v>
      </c>
      <c r="BJ13" s="324">
        <v>17.296569999999999</v>
      </c>
      <c r="BK13" s="324">
        <v>16.79391</v>
      </c>
      <c r="BL13" s="324">
        <v>16.92089</v>
      </c>
      <c r="BM13" s="324">
        <v>17.776759999999999</v>
      </c>
      <c r="BN13" s="324">
        <v>19.023230000000002</v>
      </c>
      <c r="BO13" s="324">
        <v>21.060590000000001</v>
      </c>
      <c r="BP13" s="324">
        <v>23.337409999999998</v>
      </c>
      <c r="BQ13" s="324">
        <v>24.396080000000001</v>
      </c>
      <c r="BR13" s="324">
        <v>25.082409999999999</v>
      </c>
      <c r="BS13" s="324">
        <v>24.31119</v>
      </c>
      <c r="BT13" s="324">
        <v>20.611149999999999</v>
      </c>
      <c r="BU13" s="324">
        <v>15.53135</v>
      </c>
      <c r="BV13" s="324">
        <v>13.35656</v>
      </c>
    </row>
    <row r="14" spans="1:74" ht="11.15" customHeight="1" x14ac:dyDescent="0.25">
      <c r="A14" s="84" t="s">
        <v>652</v>
      </c>
      <c r="B14" s="186" t="s">
        <v>437</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13.197146249999999</v>
      </c>
      <c r="AZ14" s="208">
        <v>12.0188182</v>
      </c>
      <c r="BA14" s="208">
        <v>11.69697</v>
      </c>
      <c r="BB14" s="208">
        <v>13.41714</v>
      </c>
      <c r="BC14" s="324">
        <v>17.19641</v>
      </c>
      <c r="BD14" s="324">
        <v>21.379960000000001</v>
      </c>
      <c r="BE14" s="324">
        <v>24.149149999999999</v>
      </c>
      <c r="BF14" s="324">
        <v>26.414359999999999</v>
      </c>
      <c r="BG14" s="324">
        <v>25.856839999999998</v>
      </c>
      <c r="BH14" s="324">
        <v>23.961410000000001</v>
      </c>
      <c r="BI14" s="324">
        <v>18.177849999999999</v>
      </c>
      <c r="BJ14" s="324">
        <v>14.697150000000001</v>
      </c>
      <c r="BK14" s="324">
        <v>13.8233</v>
      </c>
      <c r="BL14" s="324">
        <v>13.96167</v>
      </c>
      <c r="BM14" s="324">
        <v>15.4549</v>
      </c>
      <c r="BN14" s="324">
        <v>17.055250000000001</v>
      </c>
      <c r="BO14" s="324">
        <v>18.767890000000001</v>
      </c>
      <c r="BP14" s="324">
        <v>20.024999999999999</v>
      </c>
      <c r="BQ14" s="324">
        <v>21.138470000000002</v>
      </c>
      <c r="BR14" s="324">
        <v>22.51493</v>
      </c>
      <c r="BS14" s="324">
        <v>21.481909999999999</v>
      </c>
      <c r="BT14" s="324">
        <v>19.433199999999999</v>
      </c>
      <c r="BU14" s="324">
        <v>13.68032</v>
      </c>
      <c r="BV14" s="324">
        <v>10.263350000000001</v>
      </c>
    </row>
    <row r="15" spans="1:74" ht="11.15" customHeight="1" x14ac:dyDescent="0.25">
      <c r="A15" s="84" t="s">
        <v>653</v>
      </c>
      <c r="B15" s="186" t="s">
        <v>438</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10.174672729999999</v>
      </c>
      <c r="AZ15" s="208">
        <v>10.256572269999999</v>
      </c>
      <c r="BA15" s="208">
        <v>10.38259</v>
      </c>
      <c r="BB15" s="208">
        <v>10.66206</v>
      </c>
      <c r="BC15" s="324">
        <v>11.9231</v>
      </c>
      <c r="BD15" s="324">
        <v>14.723240000000001</v>
      </c>
      <c r="BE15" s="324">
        <v>16.928370000000001</v>
      </c>
      <c r="BF15" s="324">
        <v>17.74391</v>
      </c>
      <c r="BG15" s="324">
        <v>17.1432</v>
      </c>
      <c r="BH15" s="324">
        <v>14.54344</v>
      </c>
      <c r="BI15" s="324">
        <v>12.84089</v>
      </c>
      <c r="BJ15" s="324">
        <v>12.643079999999999</v>
      </c>
      <c r="BK15" s="324">
        <v>12.585330000000001</v>
      </c>
      <c r="BL15" s="324">
        <v>13.011049999999999</v>
      </c>
      <c r="BM15" s="324">
        <v>13.405530000000001</v>
      </c>
      <c r="BN15" s="324">
        <v>13.662559999999999</v>
      </c>
      <c r="BO15" s="324">
        <v>14.073560000000001</v>
      </c>
      <c r="BP15" s="324">
        <v>15.633039999999999</v>
      </c>
      <c r="BQ15" s="324">
        <v>16.76004</v>
      </c>
      <c r="BR15" s="324">
        <v>16.696999999999999</v>
      </c>
      <c r="BS15" s="324">
        <v>15.37119</v>
      </c>
      <c r="BT15" s="324">
        <v>12.196910000000001</v>
      </c>
      <c r="BU15" s="324">
        <v>10.04438</v>
      </c>
      <c r="BV15" s="324">
        <v>9.5011550000000007</v>
      </c>
    </row>
    <row r="16" spans="1:74" ht="11.15" customHeight="1" x14ac:dyDescent="0.25">
      <c r="A16" s="84" t="s">
        <v>654</v>
      </c>
      <c r="B16" s="186" t="s">
        <v>439</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16.778750280000001</v>
      </c>
      <c r="BA16" s="208">
        <v>16.549189999999999</v>
      </c>
      <c r="BB16" s="208">
        <v>16.5459</v>
      </c>
      <c r="BC16" s="324">
        <v>17.627140000000001</v>
      </c>
      <c r="BD16" s="324">
        <v>18.478960000000001</v>
      </c>
      <c r="BE16" s="324">
        <v>19.143550000000001</v>
      </c>
      <c r="BF16" s="324">
        <v>19.69595</v>
      </c>
      <c r="BG16" s="324">
        <v>19.76351</v>
      </c>
      <c r="BH16" s="324">
        <v>19.54476</v>
      </c>
      <c r="BI16" s="324">
        <v>18.807320000000001</v>
      </c>
      <c r="BJ16" s="324">
        <v>19.244520000000001</v>
      </c>
      <c r="BK16" s="324">
        <v>19.503609999999998</v>
      </c>
      <c r="BL16" s="324">
        <v>19.443619999999999</v>
      </c>
      <c r="BM16" s="324">
        <v>19.29768</v>
      </c>
      <c r="BN16" s="324">
        <v>18.856770000000001</v>
      </c>
      <c r="BO16" s="324">
        <v>18.91789</v>
      </c>
      <c r="BP16" s="324">
        <v>18.526070000000001</v>
      </c>
      <c r="BQ16" s="324">
        <v>18.15371</v>
      </c>
      <c r="BR16" s="324">
        <v>17.937709999999999</v>
      </c>
      <c r="BS16" s="324">
        <v>17.400320000000001</v>
      </c>
      <c r="BT16" s="324">
        <v>16.729600000000001</v>
      </c>
      <c r="BU16" s="324">
        <v>15.652240000000001</v>
      </c>
      <c r="BV16" s="324">
        <v>15.84043</v>
      </c>
    </row>
    <row r="17" spans="1:74" ht="11.15" customHeight="1" x14ac:dyDescent="0.25">
      <c r="A17" s="84" t="s">
        <v>526</v>
      </c>
      <c r="B17" s="186" t="s">
        <v>413</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12.17</v>
      </c>
      <c r="BA17" s="208">
        <v>12.658250000000001</v>
      </c>
      <c r="BB17" s="208">
        <v>13.34863</v>
      </c>
      <c r="BC17" s="324">
        <v>16.021550000000001</v>
      </c>
      <c r="BD17" s="324">
        <v>19.266680000000001</v>
      </c>
      <c r="BE17" s="324">
        <v>21.268550000000001</v>
      </c>
      <c r="BF17" s="324">
        <v>22.333729999999999</v>
      </c>
      <c r="BG17" s="324">
        <v>21.61262</v>
      </c>
      <c r="BH17" s="324">
        <v>18.308389999999999</v>
      </c>
      <c r="BI17" s="324">
        <v>15.823589999999999</v>
      </c>
      <c r="BJ17" s="324">
        <v>15.156330000000001</v>
      </c>
      <c r="BK17" s="324">
        <v>15.00081</v>
      </c>
      <c r="BL17" s="324">
        <v>15.04626</v>
      </c>
      <c r="BM17" s="324">
        <v>15.471590000000001</v>
      </c>
      <c r="BN17" s="324">
        <v>15.708399999999999</v>
      </c>
      <c r="BO17" s="324">
        <v>17.01201</v>
      </c>
      <c r="BP17" s="324">
        <v>18.92576</v>
      </c>
      <c r="BQ17" s="324">
        <v>19.859369999999998</v>
      </c>
      <c r="BR17" s="324">
        <v>20.164660000000001</v>
      </c>
      <c r="BS17" s="324">
        <v>18.886859999999999</v>
      </c>
      <c r="BT17" s="324">
        <v>15.161519999999999</v>
      </c>
      <c r="BU17" s="324">
        <v>12.25705</v>
      </c>
      <c r="BV17" s="324">
        <v>11.20933</v>
      </c>
    </row>
    <row r="18" spans="1:74" ht="11.15" customHeight="1" x14ac:dyDescent="0.25">
      <c r="A18" s="84"/>
      <c r="B18" s="88" t="s">
        <v>1008</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353"/>
      <c r="BD18" s="353"/>
      <c r="BE18" s="353"/>
      <c r="BF18" s="353"/>
      <c r="BG18" s="353"/>
      <c r="BH18" s="353"/>
      <c r="BI18" s="353"/>
      <c r="BJ18" s="353"/>
      <c r="BK18" s="353"/>
      <c r="BL18" s="353"/>
      <c r="BM18" s="353"/>
      <c r="BN18" s="353"/>
      <c r="BO18" s="353"/>
      <c r="BP18" s="353"/>
      <c r="BQ18" s="353"/>
      <c r="BR18" s="353"/>
      <c r="BS18" s="353"/>
      <c r="BT18" s="353"/>
      <c r="BU18" s="353"/>
      <c r="BV18" s="353"/>
    </row>
    <row r="19" spans="1:74" ht="11.15" customHeight="1" x14ac:dyDescent="0.25">
      <c r="A19" s="84" t="s">
        <v>655</v>
      </c>
      <c r="B19" s="186" t="s">
        <v>432</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12.51191536</v>
      </c>
      <c r="AZ19" s="208">
        <v>12.446922199999999</v>
      </c>
      <c r="BA19" s="208">
        <v>12.33581</v>
      </c>
      <c r="BB19" s="208">
        <v>12.572380000000001</v>
      </c>
      <c r="BC19" s="324">
        <v>12.9878</v>
      </c>
      <c r="BD19" s="324">
        <v>13.43896</v>
      </c>
      <c r="BE19" s="324">
        <v>14.01423</v>
      </c>
      <c r="BF19" s="324">
        <v>14.490119999999999</v>
      </c>
      <c r="BG19" s="324">
        <v>14.805730000000001</v>
      </c>
      <c r="BH19" s="324">
        <v>14.563879999999999</v>
      </c>
      <c r="BI19" s="324">
        <v>14.94571</v>
      </c>
      <c r="BJ19" s="324">
        <v>15.35206</v>
      </c>
      <c r="BK19" s="324">
        <v>15.6126</v>
      </c>
      <c r="BL19" s="324">
        <v>15.65423</v>
      </c>
      <c r="BM19" s="324">
        <v>15.445489999999999</v>
      </c>
      <c r="BN19" s="324">
        <v>15.04949</v>
      </c>
      <c r="BO19" s="324">
        <v>14.214219999999999</v>
      </c>
      <c r="BP19" s="324">
        <v>13.27755</v>
      </c>
      <c r="BQ19" s="324">
        <v>12.71119</v>
      </c>
      <c r="BR19" s="324">
        <v>12.287750000000001</v>
      </c>
      <c r="BS19" s="324">
        <v>11.90822</v>
      </c>
      <c r="BT19" s="324">
        <v>11.15357</v>
      </c>
      <c r="BU19" s="324">
        <v>11.170870000000001</v>
      </c>
      <c r="BV19" s="324">
        <v>11.314310000000001</v>
      </c>
    </row>
    <row r="20" spans="1:74" ht="11.15" customHeight="1" x14ac:dyDescent="0.25">
      <c r="A20" s="84" t="s">
        <v>656</v>
      </c>
      <c r="B20" s="184" t="s">
        <v>465</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10.52367385</v>
      </c>
      <c r="BA20" s="208">
        <v>10.59342</v>
      </c>
      <c r="BB20" s="208">
        <v>10.264699999999999</v>
      </c>
      <c r="BC20" s="324">
        <v>10.664239999999999</v>
      </c>
      <c r="BD20" s="324">
        <v>10.970370000000001</v>
      </c>
      <c r="BE20" s="324">
        <v>11.07788</v>
      </c>
      <c r="BF20" s="324">
        <v>11.280670000000001</v>
      </c>
      <c r="BG20" s="324">
        <v>11.569660000000001</v>
      </c>
      <c r="BH20" s="324">
        <v>12.02774</v>
      </c>
      <c r="BI20" s="324">
        <v>12.34965</v>
      </c>
      <c r="BJ20" s="324">
        <v>12.69951</v>
      </c>
      <c r="BK20" s="324">
        <v>12.8233</v>
      </c>
      <c r="BL20" s="324">
        <v>12.99689</v>
      </c>
      <c r="BM20" s="324">
        <v>12.913639999999999</v>
      </c>
      <c r="BN20" s="324">
        <v>12.02985</v>
      </c>
      <c r="BO20" s="324">
        <v>11.45856</v>
      </c>
      <c r="BP20" s="324">
        <v>10.80627</v>
      </c>
      <c r="BQ20" s="324">
        <v>10.083500000000001</v>
      </c>
      <c r="BR20" s="324">
        <v>9.5890529999999998</v>
      </c>
      <c r="BS20" s="324">
        <v>9.3054430000000004</v>
      </c>
      <c r="BT20" s="324">
        <v>9.3040769999999995</v>
      </c>
      <c r="BU20" s="324">
        <v>9.2632890000000003</v>
      </c>
      <c r="BV20" s="324">
        <v>9.3192620000000002</v>
      </c>
    </row>
    <row r="21" spans="1:74" ht="11.15" customHeight="1" x14ac:dyDescent="0.25">
      <c r="A21" s="84" t="s">
        <v>657</v>
      </c>
      <c r="B21" s="186" t="s">
        <v>433</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8.2295242060000007</v>
      </c>
      <c r="BA21" s="208">
        <v>8.4155929999999994</v>
      </c>
      <c r="BB21" s="208">
        <v>8.6499450000000007</v>
      </c>
      <c r="BC21" s="324">
        <v>10.1557</v>
      </c>
      <c r="BD21" s="324">
        <v>11.946099999999999</v>
      </c>
      <c r="BE21" s="324">
        <v>12.99404</v>
      </c>
      <c r="BF21" s="324">
        <v>13.442830000000001</v>
      </c>
      <c r="BG21" s="324">
        <v>13.206950000000001</v>
      </c>
      <c r="BH21" s="324">
        <v>12.081149999999999</v>
      </c>
      <c r="BI21" s="324">
        <v>11.80471</v>
      </c>
      <c r="BJ21" s="324">
        <v>11.882199999999999</v>
      </c>
      <c r="BK21" s="324">
        <v>11.96144</v>
      </c>
      <c r="BL21" s="324">
        <v>12.06011</v>
      </c>
      <c r="BM21" s="324">
        <v>12.17301</v>
      </c>
      <c r="BN21" s="324">
        <v>11.816599999999999</v>
      </c>
      <c r="BO21" s="324">
        <v>11.708209999999999</v>
      </c>
      <c r="BP21" s="324">
        <v>11.7105</v>
      </c>
      <c r="BQ21" s="324">
        <v>11.424289999999999</v>
      </c>
      <c r="BR21" s="324">
        <v>10.911659999999999</v>
      </c>
      <c r="BS21" s="324">
        <v>9.9997900000000008</v>
      </c>
      <c r="BT21" s="324">
        <v>8.4369820000000004</v>
      </c>
      <c r="BU21" s="324">
        <v>7.8821459999999997</v>
      </c>
      <c r="BV21" s="324">
        <v>7.7770979999999996</v>
      </c>
    </row>
    <row r="22" spans="1:74" ht="11.15" customHeight="1" x14ac:dyDescent="0.25">
      <c r="A22" s="84" t="s">
        <v>658</v>
      </c>
      <c r="B22" s="186" t="s">
        <v>434</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10.04241446</v>
      </c>
      <c r="BA22" s="208">
        <v>9.9366489999999992</v>
      </c>
      <c r="BB22" s="208">
        <v>9.8773119999999999</v>
      </c>
      <c r="BC22" s="324">
        <v>10.86795</v>
      </c>
      <c r="BD22" s="324">
        <v>12.70345</v>
      </c>
      <c r="BE22" s="324">
        <v>13.687670000000001</v>
      </c>
      <c r="BF22" s="324">
        <v>14.113569999999999</v>
      </c>
      <c r="BG22" s="324">
        <v>13.79114</v>
      </c>
      <c r="BH22" s="324">
        <v>12.745850000000001</v>
      </c>
      <c r="BI22" s="324">
        <v>12.527189999999999</v>
      </c>
      <c r="BJ22" s="324">
        <v>12.39007</v>
      </c>
      <c r="BK22" s="324">
        <v>12.37749</v>
      </c>
      <c r="BL22" s="324">
        <v>12.400980000000001</v>
      </c>
      <c r="BM22" s="324">
        <v>12.18047</v>
      </c>
      <c r="BN22" s="324">
        <v>11.35365</v>
      </c>
      <c r="BO22" s="324">
        <v>10.694929999999999</v>
      </c>
      <c r="BP22" s="324">
        <v>11.07009</v>
      </c>
      <c r="BQ22" s="324">
        <v>10.99155</v>
      </c>
      <c r="BR22" s="324">
        <v>10.675129999999999</v>
      </c>
      <c r="BS22" s="324">
        <v>9.8610860000000002</v>
      </c>
      <c r="BT22" s="324">
        <v>8.5197730000000007</v>
      </c>
      <c r="BU22" s="324">
        <v>8.1342990000000004</v>
      </c>
      <c r="BV22" s="324">
        <v>7.903486</v>
      </c>
    </row>
    <row r="23" spans="1:74" ht="11.15" customHeight="1" x14ac:dyDescent="0.25">
      <c r="A23" s="84" t="s">
        <v>659</v>
      </c>
      <c r="B23" s="186" t="s">
        <v>435</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9.8355927209999994</v>
      </c>
      <c r="AZ23" s="208">
        <v>10.99315193</v>
      </c>
      <c r="BA23" s="208">
        <v>10.82062</v>
      </c>
      <c r="BB23" s="208">
        <v>11.200100000000001</v>
      </c>
      <c r="BC23" s="324">
        <v>12.311870000000001</v>
      </c>
      <c r="BD23" s="324">
        <v>13.49343</v>
      </c>
      <c r="BE23" s="324">
        <v>14.119120000000001</v>
      </c>
      <c r="BF23" s="324">
        <v>14.46041</v>
      </c>
      <c r="BG23" s="324">
        <v>14.7338</v>
      </c>
      <c r="BH23" s="324">
        <v>14.36369</v>
      </c>
      <c r="BI23" s="324">
        <v>14.08745</v>
      </c>
      <c r="BJ23" s="324">
        <v>13.895580000000001</v>
      </c>
      <c r="BK23" s="324">
        <v>13.918620000000001</v>
      </c>
      <c r="BL23" s="324">
        <v>13.897650000000001</v>
      </c>
      <c r="BM23" s="324">
        <v>13.65338</v>
      </c>
      <c r="BN23" s="324">
        <v>13.421950000000001</v>
      </c>
      <c r="BO23" s="324">
        <v>12.98061</v>
      </c>
      <c r="BP23" s="324">
        <v>12.596259999999999</v>
      </c>
      <c r="BQ23" s="324">
        <v>12.07971</v>
      </c>
      <c r="BR23" s="324">
        <v>11.60125</v>
      </c>
      <c r="BS23" s="324">
        <v>11.31673</v>
      </c>
      <c r="BT23" s="324">
        <v>10.598890000000001</v>
      </c>
      <c r="BU23" s="324">
        <v>10.10533</v>
      </c>
      <c r="BV23" s="324">
        <v>9.7979869999999991</v>
      </c>
    </row>
    <row r="24" spans="1:74" ht="11.15" customHeight="1" x14ac:dyDescent="0.25">
      <c r="A24" s="84" t="s">
        <v>660</v>
      </c>
      <c r="B24" s="186" t="s">
        <v>436</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10.4502889</v>
      </c>
      <c r="AZ24" s="208">
        <v>10.24679177</v>
      </c>
      <c r="BA24" s="208">
        <v>10.355869999999999</v>
      </c>
      <c r="BB24" s="208">
        <v>10.88616</v>
      </c>
      <c r="BC24" s="324">
        <v>11.85249</v>
      </c>
      <c r="BD24" s="324">
        <v>12.92694</v>
      </c>
      <c r="BE24" s="324">
        <v>13.79261</v>
      </c>
      <c r="BF24" s="324">
        <v>14.41728</v>
      </c>
      <c r="BG24" s="324">
        <v>14.591559999999999</v>
      </c>
      <c r="BH24" s="324">
        <v>14.53523</v>
      </c>
      <c r="BI24" s="324">
        <v>14.144489999999999</v>
      </c>
      <c r="BJ24" s="324">
        <v>13.70444</v>
      </c>
      <c r="BK24" s="324">
        <v>13.59276</v>
      </c>
      <c r="BL24" s="324">
        <v>13.70809</v>
      </c>
      <c r="BM24" s="324">
        <v>13.691140000000001</v>
      </c>
      <c r="BN24" s="324">
        <v>13.644579999999999</v>
      </c>
      <c r="BO24" s="324">
        <v>13.286709999999999</v>
      </c>
      <c r="BP24" s="324">
        <v>12.81034</v>
      </c>
      <c r="BQ24" s="324">
        <v>12.4366</v>
      </c>
      <c r="BR24" s="324">
        <v>12.112069999999999</v>
      </c>
      <c r="BS24" s="324">
        <v>11.573740000000001</v>
      </c>
      <c r="BT24" s="324">
        <v>11.011609999999999</v>
      </c>
      <c r="BU24" s="324">
        <v>10.272500000000001</v>
      </c>
      <c r="BV24" s="324">
        <v>9.5992090000000001</v>
      </c>
    </row>
    <row r="25" spans="1:74" ht="11.15" customHeight="1" x14ac:dyDescent="0.25">
      <c r="A25" s="84" t="s">
        <v>661</v>
      </c>
      <c r="B25" s="186" t="s">
        <v>437</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9.7398604370000008</v>
      </c>
      <c r="AZ25" s="208">
        <v>9.907098349</v>
      </c>
      <c r="BA25" s="208">
        <v>9.4722760000000008</v>
      </c>
      <c r="BB25" s="208">
        <v>9.4661469999999994</v>
      </c>
      <c r="BC25" s="324">
        <v>10.11134</v>
      </c>
      <c r="BD25" s="324">
        <v>11.137639999999999</v>
      </c>
      <c r="BE25" s="324">
        <v>12.05442</v>
      </c>
      <c r="BF25" s="324">
        <v>12.736700000000001</v>
      </c>
      <c r="BG25" s="324">
        <v>13.044460000000001</v>
      </c>
      <c r="BH25" s="324">
        <v>13.202540000000001</v>
      </c>
      <c r="BI25" s="324">
        <v>12.7728</v>
      </c>
      <c r="BJ25" s="324">
        <v>12.321289999999999</v>
      </c>
      <c r="BK25" s="324">
        <v>12.11337</v>
      </c>
      <c r="BL25" s="324">
        <v>12.18378</v>
      </c>
      <c r="BM25" s="324">
        <v>12.333679999999999</v>
      </c>
      <c r="BN25" s="324">
        <v>12.04434</v>
      </c>
      <c r="BO25" s="324">
        <v>11.40978</v>
      </c>
      <c r="BP25" s="324">
        <v>10.66708</v>
      </c>
      <c r="BQ25" s="324">
        <v>10.243399999999999</v>
      </c>
      <c r="BR25" s="324">
        <v>9.9594059999999995</v>
      </c>
      <c r="BS25" s="324">
        <v>9.5822769999999995</v>
      </c>
      <c r="BT25" s="324">
        <v>9.3014620000000008</v>
      </c>
      <c r="BU25" s="324">
        <v>8.611872</v>
      </c>
      <c r="BV25" s="324">
        <v>8.0118340000000003</v>
      </c>
    </row>
    <row r="26" spans="1:74" ht="11.15" customHeight="1" x14ac:dyDescent="0.25">
      <c r="A26" s="84" t="s">
        <v>662</v>
      </c>
      <c r="B26" s="186" t="s">
        <v>438</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8.7656805470000005</v>
      </c>
      <c r="AZ26" s="208">
        <v>8.789780124</v>
      </c>
      <c r="BA26" s="208">
        <v>8.7830379999999995</v>
      </c>
      <c r="BB26" s="208">
        <v>8.8688000000000002</v>
      </c>
      <c r="BC26" s="324">
        <v>9.2749919999999992</v>
      </c>
      <c r="BD26" s="324">
        <v>10.129770000000001</v>
      </c>
      <c r="BE26" s="324">
        <v>10.957470000000001</v>
      </c>
      <c r="BF26" s="324">
        <v>11.38016</v>
      </c>
      <c r="BG26" s="324">
        <v>11.589549999999999</v>
      </c>
      <c r="BH26" s="324">
        <v>11.25703</v>
      </c>
      <c r="BI26" s="324">
        <v>10.93361</v>
      </c>
      <c r="BJ26" s="324">
        <v>10.934620000000001</v>
      </c>
      <c r="BK26" s="324">
        <v>11.024229999999999</v>
      </c>
      <c r="BL26" s="324">
        <v>11.28059</v>
      </c>
      <c r="BM26" s="324">
        <v>11.409979999999999</v>
      </c>
      <c r="BN26" s="324">
        <v>11.330159999999999</v>
      </c>
      <c r="BO26" s="324">
        <v>11.15348</v>
      </c>
      <c r="BP26" s="324">
        <v>11.21373</v>
      </c>
      <c r="BQ26" s="324">
        <v>11.31456</v>
      </c>
      <c r="BR26" s="324">
        <v>11.09646</v>
      </c>
      <c r="BS26" s="324">
        <v>10.74206</v>
      </c>
      <c r="BT26" s="324">
        <v>9.9255569999999995</v>
      </c>
      <c r="BU26" s="324">
        <v>9.1893539999999998</v>
      </c>
      <c r="BV26" s="324">
        <v>8.8388899999999992</v>
      </c>
    </row>
    <row r="27" spans="1:74" ht="11.15" customHeight="1" x14ac:dyDescent="0.25">
      <c r="A27" s="84" t="s">
        <v>663</v>
      </c>
      <c r="B27" s="186" t="s">
        <v>439</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12.72673799</v>
      </c>
      <c r="BA27" s="208">
        <v>12.599410000000001</v>
      </c>
      <c r="BB27" s="208">
        <v>12.075519999999999</v>
      </c>
      <c r="BC27" s="324">
        <v>12.01815</v>
      </c>
      <c r="BD27" s="324">
        <v>13.06958</v>
      </c>
      <c r="BE27" s="324">
        <v>13.539020000000001</v>
      </c>
      <c r="BF27" s="324">
        <v>13.97143</v>
      </c>
      <c r="BG27" s="324">
        <v>13.937799999999999</v>
      </c>
      <c r="BH27" s="324">
        <v>13.902480000000001</v>
      </c>
      <c r="BI27" s="324">
        <v>13.918240000000001</v>
      </c>
      <c r="BJ27" s="324">
        <v>14.344860000000001</v>
      </c>
      <c r="BK27" s="324">
        <v>14.099019999999999</v>
      </c>
      <c r="BL27" s="324">
        <v>14.0092</v>
      </c>
      <c r="BM27" s="324">
        <v>13.93079</v>
      </c>
      <c r="BN27" s="324">
        <v>13.19533</v>
      </c>
      <c r="BO27" s="324">
        <v>12.570130000000001</v>
      </c>
      <c r="BP27" s="324">
        <v>12.319710000000001</v>
      </c>
      <c r="BQ27" s="324">
        <v>11.94755</v>
      </c>
      <c r="BR27" s="324">
        <v>11.677049999999999</v>
      </c>
      <c r="BS27" s="324">
        <v>11.05805</v>
      </c>
      <c r="BT27" s="324">
        <v>10.55491</v>
      </c>
      <c r="BU27" s="324">
        <v>10.101699999999999</v>
      </c>
      <c r="BV27" s="324">
        <v>10.23776</v>
      </c>
    </row>
    <row r="28" spans="1:74" ht="11.15" customHeight="1" x14ac:dyDescent="0.25">
      <c r="A28" s="84" t="s">
        <v>664</v>
      </c>
      <c r="B28" s="186" t="s">
        <v>413</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10.029999999999999</v>
      </c>
      <c r="BA28" s="208">
        <v>10.05273</v>
      </c>
      <c r="BB28" s="208">
        <v>10.09768</v>
      </c>
      <c r="BC28" s="324">
        <v>10.92192</v>
      </c>
      <c r="BD28" s="324">
        <v>11.98969</v>
      </c>
      <c r="BE28" s="324">
        <v>12.61042</v>
      </c>
      <c r="BF28" s="324">
        <v>13.042920000000001</v>
      </c>
      <c r="BG28" s="324">
        <v>13.16535</v>
      </c>
      <c r="BH28" s="324">
        <v>12.877090000000001</v>
      </c>
      <c r="BI28" s="324">
        <v>12.76407</v>
      </c>
      <c r="BJ28" s="324">
        <v>12.802210000000001</v>
      </c>
      <c r="BK28" s="324">
        <v>12.80533</v>
      </c>
      <c r="BL28" s="324">
        <v>12.853949999999999</v>
      </c>
      <c r="BM28" s="324">
        <v>12.8573</v>
      </c>
      <c r="BN28" s="324">
        <v>12.367699999999999</v>
      </c>
      <c r="BO28" s="324">
        <v>11.93709</v>
      </c>
      <c r="BP28" s="324">
        <v>11.607139999999999</v>
      </c>
      <c r="BQ28" s="324">
        <v>11.1854</v>
      </c>
      <c r="BR28" s="324">
        <v>10.800129999999999</v>
      </c>
      <c r="BS28" s="324">
        <v>10.313409999999999</v>
      </c>
      <c r="BT28" s="324">
        <v>9.5459969999999998</v>
      </c>
      <c r="BU28" s="324">
        <v>9.1196680000000008</v>
      </c>
      <c r="BV28" s="324">
        <v>8.9461069999999996</v>
      </c>
    </row>
    <row r="29" spans="1:74" ht="11.15" customHeight="1" x14ac:dyDescent="0.25">
      <c r="A29" s="84"/>
      <c r="B29" s="88" t="s">
        <v>1009</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353"/>
      <c r="BD29" s="353"/>
      <c r="BE29" s="353"/>
      <c r="BF29" s="353"/>
      <c r="BG29" s="353"/>
      <c r="BH29" s="353"/>
      <c r="BI29" s="353"/>
      <c r="BJ29" s="353"/>
      <c r="BK29" s="353"/>
      <c r="BL29" s="353"/>
      <c r="BM29" s="353"/>
      <c r="BN29" s="353"/>
      <c r="BO29" s="353"/>
      <c r="BP29" s="353"/>
      <c r="BQ29" s="353"/>
      <c r="BR29" s="353"/>
      <c r="BS29" s="353"/>
      <c r="BT29" s="353"/>
      <c r="BU29" s="353"/>
      <c r="BV29" s="353"/>
    </row>
    <row r="30" spans="1:74" ht="11.15" customHeight="1" x14ac:dyDescent="0.25">
      <c r="A30" s="84" t="s">
        <v>665</v>
      </c>
      <c r="B30" s="186" t="s">
        <v>432</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11.158024210000001</v>
      </c>
      <c r="BA30" s="253">
        <v>10.67417</v>
      </c>
      <c r="BB30" s="253">
        <v>10.64541</v>
      </c>
      <c r="BC30" s="348">
        <v>10.516769999999999</v>
      </c>
      <c r="BD30" s="348">
        <v>10.65034</v>
      </c>
      <c r="BE30" s="348">
        <v>11.24043</v>
      </c>
      <c r="BF30" s="348">
        <v>11.643700000000001</v>
      </c>
      <c r="BG30" s="348">
        <v>11.896879999999999</v>
      </c>
      <c r="BH30" s="348">
        <v>12.00323</v>
      </c>
      <c r="BI30" s="348">
        <v>13.1861</v>
      </c>
      <c r="BJ30" s="348">
        <v>14.03406</v>
      </c>
      <c r="BK30" s="348">
        <v>13.84388</v>
      </c>
      <c r="BL30" s="348">
        <v>13.819140000000001</v>
      </c>
      <c r="BM30" s="348">
        <v>13.516529999999999</v>
      </c>
      <c r="BN30" s="348">
        <v>12.79344</v>
      </c>
      <c r="BO30" s="348">
        <v>11.22409</v>
      </c>
      <c r="BP30" s="348">
        <v>9.7099840000000004</v>
      </c>
      <c r="BQ30" s="348">
        <v>9.0882500000000004</v>
      </c>
      <c r="BR30" s="348">
        <v>8.6325920000000007</v>
      </c>
      <c r="BS30" s="348">
        <v>8.3021119999999993</v>
      </c>
      <c r="BT30" s="348">
        <v>8.0481829999999999</v>
      </c>
      <c r="BU30" s="348">
        <v>9.0157039999999995</v>
      </c>
      <c r="BV30" s="348">
        <v>9.7531400000000001</v>
      </c>
    </row>
    <row r="31" spans="1:74" ht="11.15" customHeight="1" x14ac:dyDescent="0.25">
      <c r="A31" s="84" t="s">
        <v>666</v>
      </c>
      <c r="B31" s="184" t="s">
        <v>465</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10.22428337</v>
      </c>
      <c r="BA31" s="253">
        <v>10.16611</v>
      </c>
      <c r="BB31" s="253">
        <v>9.8181089999999998</v>
      </c>
      <c r="BC31" s="348">
        <v>10.432550000000001</v>
      </c>
      <c r="BD31" s="348">
        <v>11.30644</v>
      </c>
      <c r="BE31" s="348">
        <v>11.92141</v>
      </c>
      <c r="BF31" s="348">
        <v>12.2499</v>
      </c>
      <c r="BG31" s="348">
        <v>12.63425</v>
      </c>
      <c r="BH31" s="348">
        <v>12.88677</v>
      </c>
      <c r="BI31" s="348">
        <v>13.294919999999999</v>
      </c>
      <c r="BJ31" s="348">
        <v>13.393509999999999</v>
      </c>
      <c r="BK31" s="348">
        <v>13.531549999999999</v>
      </c>
      <c r="BL31" s="348">
        <v>13.591189999999999</v>
      </c>
      <c r="BM31" s="348">
        <v>13.23906</v>
      </c>
      <c r="BN31" s="348">
        <v>11.84295</v>
      </c>
      <c r="BO31" s="348">
        <v>10.72006</v>
      </c>
      <c r="BP31" s="348">
        <v>9.8765909999999995</v>
      </c>
      <c r="BQ31" s="348">
        <v>9.2200509999999998</v>
      </c>
      <c r="BR31" s="348">
        <v>8.6637719999999998</v>
      </c>
      <c r="BS31" s="348">
        <v>8.4465179999999993</v>
      </c>
      <c r="BT31" s="348">
        <v>8.3200079999999996</v>
      </c>
      <c r="BU31" s="348">
        <v>8.5203380000000006</v>
      </c>
      <c r="BV31" s="348">
        <v>8.4968380000000003</v>
      </c>
    </row>
    <row r="32" spans="1:74" ht="11.15" customHeight="1" x14ac:dyDescent="0.25">
      <c r="A32" s="84" t="s">
        <v>667</v>
      </c>
      <c r="B32" s="186" t="s">
        <v>433</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7.9214058659999997</v>
      </c>
      <c r="BA32" s="253">
        <v>7.8939529999999998</v>
      </c>
      <c r="BB32" s="253">
        <v>8.2090150000000008</v>
      </c>
      <c r="BC32" s="348">
        <v>8.8833680000000008</v>
      </c>
      <c r="BD32" s="348">
        <v>10.09764</v>
      </c>
      <c r="BE32" s="348">
        <v>10.78008</v>
      </c>
      <c r="BF32" s="348">
        <v>11.26118</v>
      </c>
      <c r="BG32" s="348">
        <v>11.13114</v>
      </c>
      <c r="BH32" s="348">
        <v>10.94149</v>
      </c>
      <c r="BI32" s="348">
        <v>11.306480000000001</v>
      </c>
      <c r="BJ32" s="348">
        <v>11.43154</v>
      </c>
      <c r="BK32" s="348">
        <v>11.551399999999999</v>
      </c>
      <c r="BL32" s="348">
        <v>11.470230000000001</v>
      </c>
      <c r="BM32" s="348">
        <v>10.82062</v>
      </c>
      <c r="BN32" s="348">
        <v>9.5602579999999993</v>
      </c>
      <c r="BO32" s="348">
        <v>8.0579470000000004</v>
      </c>
      <c r="BP32" s="348">
        <v>7.4689240000000003</v>
      </c>
      <c r="BQ32" s="348">
        <v>7.0824610000000003</v>
      </c>
      <c r="BR32" s="348">
        <v>6.9578100000000003</v>
      </c>
      <c r="BS32" s="348">
        <v>6.524203</v>
      </c>
      <c r="BT32" s="348">
        <v>6.2276230000000004</v>
      </c>
      <c r="BU32" s="348">
        <v>6.5844300000000002</v>
      </c>
      <c r="BV32" s="348">
        <v>6.7456519999999998</v>
      </c>
    </row>
    <row r="33" spans="1:74" ht="11.15" customHeight="1" x14ac:dyDescent="0.25">
      <c r="A33" s="84" t="s">
        <v>668</v>
      </c>
      <c r="B33" s="186" t="s">
        <v>434</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8.1910445070000009</v>
      </c>
      <c r="BA33" s="253">
        <v>7.4996700000000001</v>
      </c>
      <c r="BB33" s="253">
        <v>7.4272739999999997</v>
      </c>
      <c r="BC33" s="348">
        <v>8.0194010000000002</v>
      </c>
      <c r="BD33" s="348">
        <v>8.8406190000000002</v>
      </c>
      <c r="BE33" s="348">
        <v>9.4521420000000003</v>
      </c>
      <c r="BF33" s="348">
        <v>9.7904809999999998</v>
      </c>
      <c r="BG33" s="348">
        <v>10.037039999999999</v>
      </c>
      <c r="BH33" s="348">
        <v>10.1562</v>
      </c>
      <c r="BI33" s="348">
        <v>10.4832</v>
      </c>
      <c r="BJ33" s="348">
        <v>10.86706</v>
      </c>
      <c r="BK33" s="348">
        <v>10.82277</v>
      </c>
      <c r="BL33" s="348">
        <v>10.79815</v>
      </c>
      <c r="BM33" s="348">
        <v>9.7774640000000002</v>
      </c>
      <c r="BN33" s="348">
        <v>8.3286289999999994</v>
      </c>
      <c r="BO33" s="348">
        <v>6.964988</v>
      </c>
      <c r="BP33" s="348">
        <v>6.2076409999999997</v>
      </c>
      <c r="BQ33" s="348">
        <v>5.8067700000000002</v>
      </c>
      <c r="BR33" s="348">
        <v>5.5256350000000003</v>
      </c>
      <c r="BS33" s="348">
        <v>5.4299169999999997</v>
      </c>
      <c r="BT33" s="348">
        <v>5.3946350000000001</v>
      </c>
      <c r="BU33" s="348">
        <v>5.6792379999999998</v>
      </c>
      <c r="BV33" s="348">
        <v>6.0714059999999996</v>
      </c>
    </row>
    <row r="34" spans="1:74" ht="11.15" customHeight="1" x14ac:dyDescent="0.25">
      <c r="A34" s="84" t="s">
        <v>669</v>
      </c>
      <c r="B34" s="186" t="s">
        <v>435</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7.2633148399999996</v>
      </c>
      <c r="AZ34" s="253">
        <v>7.938886503</v>
      </c>
      <c r="BA34" s="253">
        <v>7.0993079999999997</v>
      </c>
      <c r="BB34" s="253">
        <v>7.3163910000000003</v>
      </c>
      <c r="BC34" s="348">
        <v>8.6571490000000004</v>
      </c>
      <c r="BD34" s="348">
        <v>9.859299</v>
      </c>
      <c r="BE34" s="348">
        <v>10.465909999999999</v>
      </c>
      <c r="BF34" s="348">
        <v>10.62518</v>
      </c>
      <c r="BG34" s="348">
        <v>10.632910000000001</v>
      </c>
      <c r="BH34" s="348">
        <v>10.533989999999999</v>
      </c>
      <c r="BI34" s="348">
        <v>10.61102</v>
      </c>
      <c r="BJ34" s="348">
        <v>11.02638</v>
      </c>
      <c r="BK34" s="348">
        <v>11.08996</v>
      </c>
      <c r="BL34" s="348">
        <v>10.878159999999999</v>
      </c>
      <c r="BM34" s="348">
        <v>9.8224769999999992</v>
      </c>
      <c r="BN34" s="348">
        <v>7.9504900000000003</v>
      </c>
      <c r="BO34" s="348">
        <v>6.5716200000000002</v>
      </c>
      <c r="BP34" s="348">
        <v>5.8214769999999998</v>
      </c>
      <c r="BQ34" s="348">
        <v>5.7317429999999998</v>
      </c>
      <c r="BR34" s="348">
        <v>5.6585489999999998</v>
      </c>
      <c r="BS34" s="348">
        <v>5.6342920000000003</v>
      </c>
      <c r="BT34" s="348">
        <v>5.6209420000000003</v>
      </c>
      <c r="BU34" s="348">
        <v>5.8062709999999997</v>
      </c>
      <c r="BV34" s="348">
        <v>6.3232350000000004</v>
      </c>
    </row>
    <row r="35" spans="1:74" ht="11.15" customHeight="1" x14ac:dyDescent="0.25">
      <c r="A35" s="84" t="s">
        <v>670</v>
      </c>
      <c r="B35" s="186" t="s">
        <v>436</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6.3528172390000002</v>
      </c>
      <c r="AZ35" s="253">
        <v>7.7458773580000004</v>
      </c>
      <c r="BA35" s="253">
        <v>6.8732579999999999</v>
      </c>
      <c r="BB35" s="253">
        <v>7.0339510000000001</v>
      </c>
      <c r="BC35" s="348">
        <v>8.3005379999999995</v>
      </c>
      <c r="BD35" s="348">
        <v>9.532489</v>
      </c>
      <c r="BE35" s="348">
        <v>10.00201</v>
      </c>
      <c r="BF35" s="348">
        <v>10.152749999999999</v>
      </c>
      <c r="BG35" s="348">
        <v>10.14434</v>
      </c>
      <c r="BH35" s="348">
        <v>10.151759999999999</v>
      </c>
      <c r="BI35" s="348">
        <v>10.25004</v>
      </c>
      <c r="BJ35" s="348">
        <v>10.568770000000001</v>
      </c>
      <c r="BK35" s="348">
        <v>10.633150000000001</v>
      </c>
      <c r="BL35" s="348">
        <v>10.500690000000001</v>
      </c>
      <c r="BM35" s="348">
        <v>9.4689010000000007</v>
      </c>
      <c r="BN35" s="348">
        <v>7.6240399999999999</v>
      </c>
      <c r="BO35" s="348">
        <v>6.2277389999999997</v>
      </c>
      <c r="BP35" s="348">
        <v>5.5523870000000004</v>
      </c>
      <c r="BQ35" s="348">
        <v>5.2866059999999999</v>
      </c>
      <c r="BR35" s="348">
        <v>5.1771149999999997</v>
      </c>
      <c r="BS35" s="348">
        <v>5.1235350000000004</v>
      </c>
      <c r="BT35" s="348">
        <v>5.2108809999999997</v>
      </c>
      <c r="BU35" s="348">
        <v>5.4283429999999999</v>
      </c>
      <c r="BV35" s="348">
        <v>5.8394019999999998</v>
      </c>
    </row>
    <row r="36" spans="1:74" ht="11.15" customHeight="1" x14ac:dyDescent="0.25">
      <c r="A36" s="84" t="s">
        <v>671</v>
      </c>
      <c r="B36" s="186" t="s">
        <v>437</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6.4963772510000002</v>
      </c>
      <c r="BA36" s="253">
        <v>4.7936629999999996</v>
      </c>
      <c r="BB36" s="253">
        <v>6.072451</v>
      </c>
      <c r="BC36" s="348">
        <v>7.9304079999999999</v>
      </c>
      <c r="BD36" s="348">
        <v>9.0272520000000007</v>
      </c>
      <c r="BE36" s="348">
        <v>9.224183</v>
      </c>
      <c r="BF36" s="348">
        <v>9.3359620000000003</v>
      </c>
      <c r="BG36" s="348">
        <v>9.1453120000000006</v>
      </c>
      <c r="BH36" s="348">
        <v>9.0115759999999998</v>
      </c>
      <c r="BI36" s="348">
        <v>8.8626810000000003</v>
      </c>
      <c r="BJ36" s="348">
        <v>9.1434820000000006</v>
      </c>
      <c r="BK36" s="348">
        <v>9.0386279999999992</v>
      </c>
      <c r="BL36" s="348">
        <v>8.8013790000000007</v>
      </c>
      <c r="BM36" s="348">
        <v>7.3110949999999999</v>
      </c>
      <c r="BN36" s="348">
        <v>5.3174010000000003</v>
      </c>
      <c r="BO36" s="348">
        <v>4.2369690000000002</v>
      </c>
      <c r="BP36" s="348">
        <v>3.9445760000000001</v>
      </c>
      <c r="BQ36" s="348">
        <v>4.0919489999999996</v>
      </c>
      <c r="BR36" s="348">
        <v>4.1579990000000002</v>
      </c>
      <c r="BS36" s="348">
        <v>4.0256270000000001</v>
      </c>
      <c r="BT36" s="348">
        <v>4.0275910000000001</v>
      </c>
      <c r="BU36" s="348">
        <v>4.0010389999999996</v>
      </c>
      <c r="BV36" s="348">
        <v>4.3719140000000003</v>
      </c>
    </row>
    <row r="37" spans="1:74" s="85" customFormat="1" ht="11.15" customHeight="1" x14ac:dyDescent="0.25">
      <c r="A37" s="84" t="s">
        <v>672</v>
      </c>
      <c r="B37" s="186" t="s">
        <v>438</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7.0198217200000004</v>
      </c>
      <c r="AZ37" s="253">
        <v>7.0489242430000001</v>
      </c>
      <c r="BA37" s="253">
        <v>7.1566359999999998</v>
      </c>
      <c r="BB37" s="253">
        <v>7.1215159999999997</v>
      </c>
      <c r="BC37" s="348">
        <v>7.5415830000000001</v>
      </c>
      <c r="BD37" s="348">
        <v>8.2372940000000003</v>
      </c>
      <c r="BE37" s="348">
        <v>8.8643099999999997</v>
      </c>
      <c r="BF37" s="348">
        <v>9.2234759999999998</v>
      </c>
      <c r="BG37" s="348">
        <v>9.5046339999999994</v>
      </c>
      <c r="BH37" s="348">
        <v>9.8537859999999995</v>
      </c>
      <c r="BI37" s="348">
        <v>9.7745599999999992</v>
      </c>
      <c r="BJ37" s="348">
        <v>10.001010000000001</v>
      </c>
      <c r="BK37" s="348">
        <v>10.17009</v>
      </c>
      <c r="BL37" s="348">
        <v>10.419370000000001</v>
      </c>
      <c r="BM37" s="348">
        <v>10.274839999999999</v>
      </c>
      <c r="BN37" s="348">
        <v>9.5573069999999998</v>
      </c>
      <c r="BO37" s="348">
        <v>8.9926390000000005</v>
      </c>
      <c r="BP37" s="348">
        <v>8.7148769999999995</v>
      </c>
      <c r="BQ37" s="348">
        <v>8.4951419999999995</v>
      </c>
      <c r="BR37" s="348">
        <v>8.1337119999999992</v>
      </c>
      <c r="BS37" s="348">
        <v>7.8170140000000004</v>
      </c>
      <c r="BT37" s="348">
        <v>7.6782459999999997</v>
      </c>
      <c r="BU37" s="348">
        <v>7.2024860000000004</v>
      </c>
      <c r="BV37" s="348">
        <v>7.1026309999999997</v>
      </c>
    </row>
    <row r="38" spans="1:74" s="85" customFormat="1" ht="11.15" customHeight="1" x14ac:dyDescent="0.25">
      <c r="A38" s="84" t="s">
        <v>673</v>
      </c>
      <c r="B38" s="186" t="s">
        <v>439</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8.9291066909999994</v>
      </c>
      <c r="BA38" s="253">
        <v>8.8641629999999996</v>
      </c>
      <c r="BB38" s="253">
        <v>8.6003740000000004</v>
      </c>
      <c r="BC38" s="348">
        <v>8.9288290000000003</v>
      </c>
      <c r="BD38" s="348">
        <v>9.7610729999999997</v>
      </c>
      <c r="BE38" s="348">
        <v>10.62229</v>
      </c>
      <c r="BF38" s="348">
        <v>11.156420000000001</v>
      </c>
      <c r="BG38" s="348">
        <v>11.64691</v>
      </c>
      <c r="BH38" s="348">
        <v>11.568379999999999</v>
      </c>
      <c r="BI38" s="348">
        <v>11.96533</v>
      </c>
      <c r="BJ38" s="348">
        <v>12.3573</v>
      </c>
      <c r="BK38" s="348">
        <v>12.29993</v>
      </c>
      <c r="BL38" s="348">
        <v>12.04102</v>
      </c>
      <c r="BM38" s="348">
        <v>12.01717</v>
      </c>
      <c r="BN38" s="348">
        <v>11.00817</v>
      </c>
      <c r="BO38" s="348">
        <v>9.9192959999999992</v>
      </c>
      <c r="BP38" s="348">
        <v>9.3329719999999998</v>
      </c>
      <c r="BQ38" s="348">
        <v>8.7842479999999998</v>
      </c>
      <c r="BR38" s="348">
        <v>8.3404310000000006</v>
      </c>
      <c r="BS38" s="348">
        <v>7.8397509999999997</v>
      </c>
      <c r="BT38" s="348">
        <v>7.4865500000000003</v>
      </c>
      <c r="BU38" s="348">
        <v>7.4817369999999999</v>
      </c>
      <c r="BV38" s="348">
        <v>7.9335069999999996</v>
      </c>
    </row>
    <row r="39" spans="1:74" s="85" customFormat="1" ht="11.15" customHeight="1" x14ac:dyDescent="0.25">
      <c r="A39" s="84" t="s">
        <v>674</v>
      </c>
      <c r="B39" s="187" t="s">
        <v>413</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4.41</v>
      </c>
      <c r="AP39" s="209">
        <v>4</v>
      </c>
      <c r="AQ39" s="209">
        <v>4.12</v>
      </c>
      <c r="AR39" s="209">
        <v>4.1500000000000004</v>
      </c>
      <c r="AS39" s="209">
        <v>4.75</v>
      </c>
      <c r="AT39" s="209">
        <v>5.01</v>
      </c>
      <c r="AU39" s="209">
        <v>5.57</v>
      </c>
      <c r="AV39" s="209">
        <v>6.83</v>
      </c>
      <c r="AW39" s="209">
        <v>7.03</v>
      </c>
      <c r="AX39" s="209">
        <v>6.74</v>
      </c>
      <c r="AY39" s="209">
        <v>6.64</v>
      </c>
      <c r="AZ39" s="209">
        <v>7.53</v>
      </c>
      <c r="BA39" s="209">
        <v>6.226051</v>
      </c>
      <c r="BB39" s="209">
        <v>6.8456859999999997</v>
      </c>
      <c r="BC39" s="350">
        <v>8.2220899999999997</v>
      </c>
      <c r="BD39" s="350">
        <v>9.2473150000000004</v>
      </c>
      <c r="BE39" s="350">
        <v>9.5934050000000006</v>
      </c>
      <c r="BF39" s="350">
        <v>9.7697660000000006</v>
      </c>
      <c r="BG39" s="350">
        <v>9.7232289999999999</v>
      </c>
      <c r="BH39" s="350">
        <v>9.7206609999999998</v>
      </c>
      <c r="BI39" s="350">
        <v>9.8876200000000001</v>
      </c>
      <c r="BJ39" s="350">
        <v>10.29293</v>
      </c>
      <c r="BK39" s="350">
        <v>10.31743</v>
      </c>
      <c r="BL39" s="350">
        <v>10.21842</v>
      </c>
      <c r="BM39" s="350">
        <v>8.9022790000000001</v>
      </c>
      <c r="BN39" s="350">
        <v>6.9391170000000004</v>
      </c>
      <c r="BO39" s="350">
        <v>5.6695450000000003</v>
      </c>
      <c r="BP39" s="350">
        <v>5.1097919999999997</v>
      </c>
      <c r="BQ39" s="350">
        <v>5.0866509999999998</v>
      </c>
      <c r="BR39" s="350">
        <v>5.0214689999999997</v>
      </c>
      <c r="BS39" s="350">
        <v>4.8798539999999999</v>
      </c>
      <c r="BT39" s="350">
        <v>4.9427919999999999</v>
      </c>
      <c r="BU39" s="350">
        <v>5.1888129999999997</v>
      </c>
      <c r="BV39" s="350">
        <v>5.6698639999999996</v>
      </c>
    </row>
    <row r="40" spans="1:74" s="269" customFormat="1" ht="12" customHeight="1" x14ac:dyDescent="0.25">
      <c r="A40" s="193"/>
      <c r="B40" s="755" t="s">
        <v>808</v>
      </c>
      <c r="C40" s="756"/>
      <c r="D40" s="756"/>
      <c r="E40" s="756"/>
      <c r="F40" s="756"/>
      <c r="G40" s="756"/>
      <c r="H40" s="756"/>
      <c r="I40" s="756"/>
      <c r="J40" s="756"/>
      <c r="K40" s="756"/>
      <c r="L40" s="756"/>
      <c r="M40" s="756"/>
      <c r="N40" s="756"/>
      <c r="O40" s="756"/>
      <c r="P40" s="756"/>
      <c r="Q40" s="756"/>
      <c r="AY40" s="470"/>
      <c r="AZ40" s="470"/>
      <c r="BA40" s="470"/>
      <c r="BB40" s="470"/>
      <c r="BC40" s="470"/>
      <c r="BD40" s="470"/>
      <c r="BE40" s="470"/>
      <c r="BF40" s="470"/>
      <c r="BG40" s="470"/>
      <c r="BH40" s="470"/>
      <c r="BI40" s="470"/>
      <c r="BJ40" s="470"/>
    </row>
    <row r="41" spans="1:74" s="409" customFormat="1" ht="12" customHeight="1" x14ac:dyDescent="0.25">
      <c r="A41" s="408"/>
      <c r="B41" s="776" t="str">
        <f>"Notes: "&amp;"EIA completed modeling and analysis for this report on " &amp;Dates!D2&amp;"."</f>
        <v>Notes: EIA completed modeling and analysis for this report on Thursday May 5, 2022.</v>
      </c>
      <c r="C41" s="798"/>
      <c r="D41" s="798"/>
      <c r="E41" s="798"/>
      <c r="F41" s="798"/>
      <c r="G41" s="798"/>
      <c r="H41" s="798"/>
      <c r="I41" s="798"/>
      <c r="J41" s="798"/>
      <c r="K41" s="798"/>
      <c r="L41" s="798"/>
      <c r="M41" s="798"/>
      <c r="N41" s="798"/>
      <c r="O41" s="798"/>
      <c r="P41" s="798"/>
      <c r="Q41" s="777"/>
      <c r="AY41" s="471"/>
      <c r="AZ41" s="471"/>
      <c r="BA41" s="471"/>
      <c r="BB41" s="471"/>
      <c r="BC41" s="471"/>
      <c r="BD41" s="471"/>
      <c r="BE41" s="471"/>
      <c r="BF41" s="471"/>
      <c r="BG41" s="471"/>
      <c r="BH41" s="471"/>
      <c r="BI41" s="471"/>
      <c r="BJ41" s="471"/>
    </row>
    <row r="42" spans="1:74" s="409" customFormat="1" ht="12" customHeight="1" x14ac:dyDescent="0.25">
      <c r="A42" s="408"/>
      <c r="B42" s="749" t="s">
        <v>351</v>
      </c>
      <c r="C42" s="748"/>
      <c r="D42" s="748"/>
      <c r="E42" s="748"/>
      <c r="F42" s="748"/>
      <c r="G42" s="748"/>
      <c r="H42" s="748"/>
      <c r="I42" s="748"/>
      <c r="J42" s="748"/>
      <c r="K42" s="748"/>
      <c r="L42" s="748"/>
      <c r="M42" s="748"/>
      <c r="N42" s="748"/>
      <c r="O42" s="748"/>
      <c r="P42" s="748"/>
      <c r="Q42" s="748"/>
      <c r="AY42" s="471"/>
      <c r="AZ42" s="471"/>
      <c r="BA42" s="471"/>
      <c r="BB42" s="471"/>
      <c r="BC42" s="471"/>
      <c r="BD42" s="595"/>
      <c r="BE42" s="595"/>
      <c r="BF42" s="595"/>
      <c r="BG42" s="595"/>
      <c r="BH42" s="471"/>
      <c r="BI42" s="471"/>
      <c r="BJ42" s="471"/>
    </row>
    <row r="43" spans="1:74" s="269" customFormat="1" ht="12" customHeight="1" x14ac:dyDescent="0.25">
      <c r="A43" s="193"/>
      <c r="B43" s="757" t="s">
        <v>127</v>
      </c>
      <c r="C43" s="756"/>
      <c r="D43" s="756"/>
      <c r="E43" s="756"/>
      <c r="F43" s="756"/>
      <c r="G43" s="756"/>
      <c r="H43" s="756"/>
      <c r="I43" s="756"/>
      <c r="J43" s="756"/>
      <c r="K43" s="756"/>
      <c r="L43" s="756"/>
      <c r="M43" s="756"/>
      <c r="N43" s="756"/>
      <c r="O43" s="756"/>
      <c r="P43" s="756"/>
      <c r="Q43" s="756"/>
      <c r="AY43" s="470"/>
      <c r="AZ43" s="470"/>
      <c r="BA43" s="470"/>
      <c r="BB43" s="470"/>
      <c r="BC43" s="470"/>
      <c r="BD43" s="594"/>
      <c r="BE43" s="594"/>
      <c r="BF43" s="594"/>
      <c r="BG43" s="594"/>
      <c r="BH43" s="470"/>
      <c r="BI43" s="470"/>
      <c r="BJ43" s="470"/>
    </row>
    <row r="44" spans="1:74" s="409" customFormat="1" ht="12" customHeight="1" x14ac:dyDescent="0.25">
      <c r="A44" s="408"/>
      <c r="B44" s="744" t="s">
        <v>858</v>
      </c>
      <c r="C44" s="741"/>
      <c r="D44" s="741"/>
      <c r="E44" s="741"/>
      <c r="F44" s="741"/>
      <c r="G44" s="741"/>
      <c r="H44" s="741"/>
      <c r="I44" s="741"/>
      <c r="J44" s="741"/>
      <c r="K44" s="741"/>
      <c r="L44" s="741"/>
      <c r="M44" s="741"/>
      <c r="N44" s="741"/>
      <c r="O44" s="741"/>
      <c r="P44" s="741"/>
      <c r="Q44" s="735"/>
      <c r="AY44" s="471"/>
      <c r="AZ44" s="471"/>
      <c r="BA44" s="471"/>
      <c r="BB44" s="471"/>
      <c r="BC44" s="471"/>
      <c r="BD44" s="595"/>
      <c r="BE44" s="595"/>
      <c r="BF44" s="595"/>
      <c r="BG44" s="595"/>
      <c r="BH44" s="471"/>
      <c r="BI44" s="471"/>
      <c r="BJ44" s="471"/>
    </row>
    <row r="45" spans="1:74" s="409" customFormat="1" ht="12" customHeight="1" x14ac:dyDescent="0.25">
      <c r="A45" s="408"/>
      <c r="B45" s="794" t="s">
        <v>859</v>
      </c>
      <c r="C45" s="735"/>
      <c r="D45" s="735"/>
      <c r="E45" s="735"/>
      <c r="F45" s="735"/>
      <c r="G45" s="735"/>
      <c r="H45" s="735"/>
      <c r="I45" s="735"/>
      <c r="J45" s="735"/>
      <c r="K45" s="735"/>
      <c r="L45" s="735"/>
      <c r="M45" s="735"/>
      <c r="N45" s="735"/>
      <c r="O45" s="735"/>
      <c r="P45" s="735"/>
      <c r="Q45" s="735"/>
      <c r="AY45" s="471"/>
      <c r="AZ45" s="471"/>
      <c r="BA45" s="471"/>
      <c r="BB45" s="471"/>
      <c r="BC45" s="471"/>
      <c r="BD45" s="595"/>
      <c r="BE45" s="595"/>
      <c r="BF45" s="595"/>
      <c r="BG45" s="595"/>
      <c r="BH45" s="471"/>
      <c r="BI45" s="471"/>
      <c r="BJ45" s="471"/>
    </row>
    <row r="46" spans="1:74" s="409" customFormat="1" ht="12" customHeight="1" x14ac:dyDescent="0.25">
      <c r="A46" s="410"/>
      <c r="B46" s="742" t="s">
        <v>860</v>
      </c>
      <c r="C46" s="741"/>
      <c r="D46" s="741"/>
      <c r="E46" s="741"/>
      <c r="F46" s="741"/>
      <c r="G46" s="741"/>
      <c r="H46" s="741"/>
      <c r="I46" s="741"/>
      <c r="J46" s="741"/>
      <c r="K46" s="741"/>
      <c r="L46" s="741"/>
      <c r="M46" s="741"/>
      <c r="N46" s="741"/>
      <c r="O46" s="741"/>
      <c r="P46" s="741"/>
      <c r="Q46" s="735"/>
      <c r="AY46" s="471"/>
      <c r="AZ46" s="471"/>
      <c r="BA46" s="471"/>
      <c r="BB46" s="471"/>
      <c r="BC46" s="471"/>
      <c r="BD46" s="595"/>
      <c r="BE46" s="595"/>
      <c r="BF46" s="595"/>
      <c r="BG46" s="595"/>
      <c r="BH46" s="471"/>
      <c r="BI46" s="471"/>
      <c r="BJ46" s="471"/>
    </row>
    <row r="47" spans="1:74" s="409" customFormat="1" ht="12" customHeight="1" x14ac:dyDescent="0.25">
      <c r="A47" s="410"/>
      <c r="B47" s="767" t="s">
        <v>176</v>
      </c>
      <c r="C47" s="735"/>
      <c r="D47" s="735"/>
      <c r="E47" s="735"/>
      <c r="F47" s="735"/>
      <c r="G47" s="735"/>
      <c r="H47" s="735"/>
      <c r="I47" s="735"/>
      <c r="J47" s="735"/>
      <c r="K47" s="735"/>
      <c r="L47" s="735"/>
      <c r="M47" s="735"/>
      <c r="N47" s="735"/>
      <c r="O47" s="735"/>
      <c r="P47" s="735"/>
      <c r="Q47" s="735"/>
      <c r="AY47" s="471"/>
      <c r="AZ47" s="471"/>
      <c r="BA47" s="471"/>
      <c r="BB47" s="471"/>
      <c r="BC47" s="471"/>
      <c r="BD47" s="595"/>
      <c r="BE47" s="595"/>
      <c r="BF47" s="595"/>
      <c r="BG47" s="595"/>
      <c r="BH47" s="471"/>
      <c r="BI47" s="471"/>
      <c r="BJ47" s="471"/>
    </row>
    <row r="48" spans="1:74" s="409" customFormat="1" ht="12" customHeight="1" x14ac:dyDescent="0.25">
      <c r="A48" s="410"/>
      <c r="B48" s="744" t="s">
        <v>831</v>
      </c>
      <c r="C48" s="745"/>
      <c r="D48" s="745"/>
      <c r="E48" s="745"/>
      <c r="F48" s="745"/>
      <c r="G48" s="745"/>
      <c r="H48" s="745"/>
      <c r="I48" s="745"/>
      <c r="J48" s="745"/>
      <c r="K48" s="745"/>
      <c r="L48" s="745"/>
      <c r="M48" s="745"/>
      <c r="N48" s="745"/>
      <c r="O48" s="745"/>
      <c r="P48" s="745"/>
      <c r="Q48" s="735"/>
      <c r="AY48" s="471"/>
      <c r="AZ48" s="471"/>
      <c r="BA48" s="471"/>
      <c r="BB48" s="471"/>
      <c r="BC48" s="471"/>
      <c r="BD48" s="595"/>
      <c r="BE48" s="595"/>
      <c r="BF48" s="595"/>
      <c r="BG48" s="595"/>
      <c r="BH48" s="471"/>
      <c r="BI48" s="471"/>
      <c r="BJ48" s="471"/>
    </row>
    <row r="49" spans="1:74" s="411" customFormat="1" ht="12" customHeight="1" x14ac:dyDescent="0.25">
      <c r="A49" s="393"/>
      <c r="B49" s="764" t="s">
        <v>1362</v>
      </c>
      <c r="C49" s="735"/>
      <c r="D49" s="735"/>
      <c r="E49" s="735"/>
      <c r="F49" s="735"/>
      <c r="G49" s="735"/>
      <c r="H49" s="735"/>
      <c r="I49" s="735"/>
      <c r="J49" s="735"/>
      <c r="K49" s="735"/>
      <c r="L49" s="735"/>
      <c r="M49" s="735"/>
      <c r="N49" s="735"/>
      <c r="O49" s="735"/>
      <c r="P49" s="735"/>
      <c r="Q49" s="735"/>
      <c r="AY49" s="472"/>
      <c r="AZ49" s="472"/>
      <c r="BA49" s="472"/>
      <c r="BB49" s="472"/>
      <c r="BC49" s="472"/>
      <c r="BD49" s="596"/>
      <c r="BE49" s="596"/>
      <c r="BF49" s="596"/>
      <c r="BG49" s="596"/>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89" customWidth="1"/>
    <col min="2" max="2" width="27.453125" style="89" customWidth="1"/>
    <col min="3" max="50" width="6.54296875" style="89" customWidth="1"/>
    <col min="51" max="55" width="6.54296875" style="351" customWidth="1"/>
    <col min="56" max="58" width="6.54296875" style="597" customWidth="1"/>
    <col min="59" max="62" width="6.54296875" style="351" customWidth="1"/>
    <col min="63" max="74" width="6.54296875" style="89" customWidth="1"/>
    <col min="75" max="16384" width="9.54296875" style="89"/>
  </cols>
  <sheetData>
    <row r="1" spans="1:74" ht="14.9" customHeight="1" x14ac:dyDescent="0.3">
      <c r="A1" s="759" t="s">
        <v>792</v>
      </c>
      <c r="B1" s="802" t="s">
        <v>235</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7"/>
    </row>
    <row r="2" spans="1:74" s="72"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90"/>
      <c r="B5" s="91" t="s">
        <v>218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5" customHeight="1" x14ac:dyDescent="0.25">
      <c r="A6" s="93" t="s">
        <v>198</v>
      </c>
      <c r="B6" s="194" t="s">
        <v>441</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55.656337999999998</v>
      </c>
      <c r="AB6" s="250">
        <v>47.416158000000003</v>
      </c>
      <c r="AC6" s="250">
        <v>46.097239000000002</v>
      </c>
      <c r="AD6" s="250">
        <v>39.333956999999998</v>
      </c>
      <c r="AE6" s="250">
        <v>37.250770000000003</v>
      </c>
      <c r="AF6" s="250">
        <v>39.595498999999997</v>
      </c>
      <c r="AG6" s="250">
        <v>43.207604000000003</v>
      </c>
      <c r="AH6" s="250">
        <v>47.512340000000002</v>
      </c>
      <c r="AI6" s="250">
        <v>45.131293999999997</v>
      </c>
      <c r="AJ6" s="250">
        <v>44.982326999999998</v>
      </c>
      <c r="AK6" s="250">
        <v>44.339050999999998</v>
      </c>
      <c r="AL6" s="250">
        <v>44.797727000000002</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49.347633000000002</v>
      </c>
      <c r="AW6" s="250">
        <v>49.065767999999998</v>
      </c>
      <c r="AX6" s="250">
        <v>48.670406</v>
      </c>
      <c r="AY6" s="250">
        <v>49.630927</v>
      </c>
      <c r="AZ6" s="250">
        <v>47.115346000000002</v>
      </c>
      <c r="BA6" s="250">
        <v>50.692194999999998</v>
      </c>
      <c r="BB6" s="250">
        <v>45.385548446999998</v>
      </c>
      <c r="BC6" s="316">
        <v>47.045679999999997</v>
      </c>
      <c r="BD6" s="316">
        <v>47.994950000000003</v>
      </c>
      <c r="BE6" s="316">
        <v>49.304029999999997</v>
      </c>
      <c r="BF6" s="316">
        <v>54.640740000000001</v>
      </c>
      <c r="BG6" s="316">
        <v>51.202159999999999</v>
      </c>
      <c r="BH6" s="316">
        <v>52.715560000000004</v>
      </c>
      <c r="BI6" s="316">
        <v>51.950580000000002</v>
      </c>
      <c r="BJ6" s="316">
        <v>50.632379999999998</v>
      </c>
      <c r="BK6" s="316">
        <v>51.52111</v>
      </c>
      <c r="BL6" s="316">
        <v>46.629100000000001</v>
      </c>
      <c r="BM6" s="316">
        <v>51.70476</v>
      </c>
      <c r="BN6" s="316">
        <v>47.880569999999999</v>
      </c>
      <c r="BO6" s="316">
        <v>48.859050000000003</v>
      </c>
      <c r="BP6" s="316">
        <v>48.802109999999999</v>
      </c>
      <c r="BQ6" s="316">
        <v>50.966340000000002</v>
      </c>
      <c r="BR6" s="316">
        <v>55.433660000000003</v>
      </c>
      <c r="BS6" s="316">
        <v>52.327300000000001</v>
      </c>
      <c r="BT6" s="316">
        <v>52.261310000000002</v>
      </c>
      <c r="BU6" s="316">
        <v>50.188000000000002</v>
      </c>
      <c r="BV6" s="316">
        <v>48.64226</v>
      </c>
    </row>
    <row r="7" spans="1:74" ht="11.15" customHeight="1" x14ac:dyDescent="0.25">
      <c r="A7" s="93" t="s">
        <v>199</v>
      </c>
      <c r="B7" s="194" t="s">
        <v>442</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14.842579000000001</v>
      </c>
      <c r="AB7" s="250">
        <v>12.645051</v>
      </c>
      <c r="AC7" s="250">
        <v>12.293361000000001</v>
      </c>
      <c r="AD7" s="250">
        <v>9.9952249999999996</v>
      </c>
      <c r="AE7" s="250">
        <v>9.4658440000000006</v>
      </c>
      <c r="AF7" s="250">
        <v>10.061688999999999</v>
      </c>
      <c r="AG7" s="250">
        <v>10.779282</v>
      </c>
      <c r="AH7" s="250">
        <v>11.853191000000001</v>
      </c>
      <c r="AI7" s="250">
        <v>11.259171</v>
      </c>
      <c r="AJ7" s="250">
        <v>11.903445</v>
      </c>
      <c r="AK7" s="250">
        <v>11.733255</v>
      </c>
      <c r="AL7" s="250">
        <v>11.854644</v>
      </c>
      <c r="AM7" s="250">
        <v>14.132167000000001</v>
      </c>
      <c r="AN7" s="250">
        <v>11.894594</v>
      </c>
      <c r="AO7" s="250">
        <v>14.808906</v>
      </c>
      <c r="AP7" s="250">
        <v>12.525038</v>
      </c>
      <c r="AQ7" s="250">
        <v>13.441043000000001</v>
      </c>
      <c r="AR7" s="250">
        <v>13.486919</v>
      </c>
      <c r="AS7" s="250">
        <v>11.954364</v>
      </c>
      <c r="AT7" s="250">
        <v>12.340577</v>
      </c>
      <c r="AU7" s="250">
        <v>12.271715</v>
      </c>
      <c r="AV7" s="250">
        <v>13.856896000000001</v>
      </c>
      <c r="AW7" s="250">
        <v>13.75802</v>
      </c>
      <c r="AX7" s="250">
        <v>13.728370999999999</v>
      </c>
      <c r="AY7" s="250">
        <v>14.522059</v>
      </c>
      <c r="AZ7" s="250">
        <v>13.776562</v>
      </c>
      <c r="BA7" s="250">
        <v>14.642716999999999</v>
      </c>
      <c r="BB7" s="250">
        <v>12.614196708</v>
      </c>
      <c r="BC7" s="316">
        <v>12.85496</v>
      </c>
      <c r="BD7" s="316">
        <v>12.97639</v>
      </c>
      <c r="BE7" s="316">
        <v>11.761520000000001</v>
      </c>
      <c r="BF7" s="316">
        <v>13.22639</v>
      </c>
      <c r="BG7" s="316">
        <v>12.20617</v>
      </c>
      <c r="BH7" s="316">
        <v>12.859730000000001</v>
      </c>
      <c r="BI7" s="316">
        <v>13.09639</v>
      </c>
      <c r="BJ7" s="316">
        <v>12.988569999999999</v>
      </c>
      <c r="BK7" s="316">
        <v>13.811909999999999</v>
      </c>
      <c r="BL7" s="316">
        <v>12.68641</v>
      </c>
      <c r="BM7" s="316">
        <v>14.054779999999999</v>
      </c>
      <c r="BN7" s="316">
        <v>13.06648</v>
      </c>
      <c r="BO7" s="316">
        <v>13.23156</v>
      </c>
      <c r="BP7" s="316">
        <v>13.1462</v>
      </c>
      <c r="BQ7" s="316">
        <v>12.47753</v>
      </c>
      <c r="BR7" s="316">
        <v>12.960610000000001</v>
      </c>
      <c r="BS7" s="316">
        <v>12.87951</v>
      </c>
      <c r="BT7" s="316">
        <v>12.21111</v>
      </c>
      <c r="BU7" s="316">
        <v>11.941190000000001</v>
      </c>
      <c r="BV7" s="316">
        <v>11.726229999999999</v>
      </c>
    </row>
    <row r="8" spans="1:74" ht="11.15" customHeight="1" x14ac:dyDescent="0.25">
      <c r="A8" s="93" t="s">
        <v>200</v>
      </c>
      <c r="B8" s="194" t="s">
        <v>443</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9.6094539999999995</v>
      </c>
      <c r="AB8" s="250">
        <v>8.1867249999999991</v>
      </c>
      <c r="AC8" s="250">
        <v>7.9589869999999996</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8.3867860000000007</v>
      </c>
      <c r="AW8" s="250">
        <v>8.2439319999999991</v>
      </c>
      <c r="AX8" s="250">
        <v>8.094303</v>
      </c>
      <c r="AY8" s="250">
        <v>8.3138939999999995</v>
      </c>
      <c r="AZ8" s="250">
        <v>7.9009840000000002</v>
      </c>
      <c r="BA8" s="250">
        <v>8.3009140000000006</v>
      </c>
      <c r="BB8" s="250">
        <v>7.0828589440999998</v>
      </c>
      <c r="BC8" s="316">
        <v>7.3265419999999999</v>
      </c>
      <c r="BD8" s="316">
        <v>7.3187470000000001</v>
      </c>
      <c r="BE8" s="316">
        <v>7.3632520000000001</v>
      </c>
      <c r="BF8" s="316">
        <v>8.1486459999999994</v>
      </c>
      <c r="BG8" s="316">
        <v>7.6326910000000003</v>
      </c>
      <c r="BH8" s="316">
        <v>7.7529050000000002</v>
      </c>
      <c r="BI8" s="316">
        <v>7.7361219999999999</v>
      </c>
      <c r="BJ8" s="316">
        <v>7.797682</v>
      </c>
      <c r="BK8" s="316">
        <v>7.6889570000000003</v>
      </c>
      <c r="BL8" s="316">
        <v>6.6377680000000003</v>
      </c>
      <c r="BM8" s="316">
        <v>7.5571390000000003</v>
      </c>
      <c r="BN8" s="316">
        <v>6.7490600000000001</v>
      </c>
      <c r="BO8" s="316">
        <v>7.2513199999999998</v>
      </c>
      <c r="BP8" s="316">
        <v>7.2987669999999998</v>
      </c>
      <c r="BQ8" s="316">
        <v>7.45967</v>
      </c>
      <c r="BR8" s="316">
        <v>8.6407179999999997</v>
      </c>
      <c r="BS8" s="316">
        <v>7.9533860000000001</v>
      </c>
      <c r="BT8" s="316">
        <v>8.1298329999999996</v>
      </c>
      <c r="BU8" s="316">
        <v>7.8934259999999998</v>
      </c>
      <c r="BV8" s="316">
        <v>7.8660870000000003</v>
      </c>
    </row>
    <row r="9" spans="1:74" ht="11.15" customHeight="1" x14ac:dyDescent="0.25">
      <c r="A9" s="93" t="s">
        <v>201</v>
      </c>
      <c r="B9" s="194" t="s">
        <v>444</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31.204305000000002</v>
      </c>
      <c r="AB9" s="250">
        <v>26.584382000000002</v>
      </c>
      <c r="AC9" s="250">
        <v>25.844891000000001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27.103950999999999</v>
      </c>
      <c r="AW9" s="250">
        <v>27.063815999999999</v>
      </c>
      <c r="AX9" s="250">
        <v>26.847732000000001</v>
      </c>
      <c r="AY9" s="250">
        <v>26.794974</v>
      </c>
      <c r="AZ9" s="250">
        <v>25.437799999999999</v>
      </c>
      <c r="BA9" s="250">
        <v>27.748563999999998</v>
      </c>
      <c r="BB9" s="250">
        <v>25.688492794999998</v>
      </c>
      <c r="BC9" s="316">
        <v>26.864180000000001</v>
      </c>
      <c r="BD9" s="316">
        <v>27.699819999999999</v>
      </c>
      <c r="BE9" s="316">
        <v>30.179269999999999</v>
      </c>
      <c r="BF9" s="316">
        <v>33.265700000000002</v>
      </c>
      <c r="BG9" s="316">
        <v>31.363299999999999</v>
      </c>
      <c r="BH9" s="316">
        <v>32.102919999999997</v>
      </c>
      <c r="BI9" s="316">
        <v>31.118069999999999</v>
      </c>
      <c r="BJ9" s="316">
        <v>29.846129999999999</v>
      </c>
      <c r="BK9" s="316">
        <v>30.020240000000001</v>
      </c>
      <c r="BL9" s="316">
        <v>27.304919999999999</v>
      </c>
      <c r="BM9" s="316">
        <v>30.092849999999999</v>
      </c>
      <c r="BN9" s="316">
        <v>28.06503</v>
      </c>
      <c r="BO9" s="316">
        <v>28.376169999999998</v>
      </c>
      <c r="BP9" s="316">
        <v>28.357150000000001</v>
      </c>
      <c r="BQ9" s="316">
        <v>31.029140000000002</v>
      </c>
      <c r="BR9" s="316">
        <v>33.832329999999999</v>
      </c>
      <c r="BS9" s="316">
        <v>31.494399999999999</v>
      </c>
      <c r="BT9" s="316">
        <v>31.920369999999998</v>
      </c>
      <c r="BU9" s="316">
        <v>30.353390000000001</v>
      </c>
      <c r="BV9" s="316">
        <v>29.049949999999999</v>
      </c>
    </row>
    <row r="10" spans="1:74" ht="11.15" customHeight="1" x14ac:dyDescent="0.25">
      <c r="A10" s="95" t="s">
        <v>202</v>
      </c>
      <c r="B10" s="194" t="s">
        <v>445</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-1.331</v>
      </c>
      <c r="BA10" s="250">
        <v>-0.41026439999999997</v>
      </c>
      <c r="BB10" s="250">
        <v>-1.3814169999999999</v>
      </c>
      <c r="BC10" s="316">
        <v>-1.6706049999999999</v>
      </c>
      <c r="BD10" s="316">
        <v>0.76638910000000005</v>
      </c>
      <c r="BE10" s="316">
        <v>0.82760230000000001</v>
      </c>
      <c r="BF10" s="316">
        <v>-0.79218</v>
      </c>
      <c r="BG10" s="316">
        <v>-1.0604530000000001</v>
      </c>
      <c r="BH10" s="316">
        <v>-2.274556</v>
      </c>
      <c r="BI10" s="316">
        <v>-1.2763530000000001</v>
      </c>
      <c r="BJ10" s="316">
        <v>-1.852414</v>
      </c>
      <c r="BK10" s="316">
        <v>-0.35374149999999999</v>
      </c>
      <c r="BL10" s="316">
        <v>-1.2297549999999999</v>
      </c>
      <c r="BM10" s="316">
        <v>-0.71762309999999996</v>
      </c>
      <c r="BN10" s="316">
        <v>-0.77740819999999999</v>
      </c>
      <c r="BO10" s="316">
        <v>-0.50759069999999995</v>
      </c>
      <c r="BP10" s="316">
        <v>-0.1363761</v>
      </c>
      <c r="BQ10" s="316">
        <v>0.31639909999999999</v>
      </c>
      <c r="BR10" s="316">
        <v>1.075591</v>
      </c>
      <c r="BS10" s="316">
        <v>7.8394900000000003E-2</v>
      </c>
      <c r="BT10" s="316">
        <v>-0.59943880000000005</v>
      </c>
      <c r="BU10" s="316">
        <v>-0.67540359999999999</v>
      </c>
      <c r="BV10" s="316">
        <v>-0.55362089999999997</v>
      </c>
    </row>
    <row r="11" spans="1:74" ht="11.15" customHeight="1" x14ac:dyDescent="0.25">
      <c r="A11" s="93" t="s">
        <v>203</v>
      </c>
      <c r="B11" s="194" t="s">
        <v>446</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0.49755700000000003</v>
      </c>
      <c r="AF11" s="250">
        <v>0.28411399999999998</v>
      </c>
      <c r="AG11" s="250">
        <v>0.47333799999999998</v>
      </c>
      <c r="AH11" s="250">
        <v>0.31382100000000002</v>
      </c>
      <c r="AI11" s="250">
        <v>0.50092400000000004</v>
      </c>
      <c r="AJ11" s="250">
        <v>0.262679</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0.52970899999999999</v>
      </c>
      <c r="BB11" s="250">
        <v>0.44811069999999997</v>
      </c>
      <c r="BC11" s="316">
        <v>0.45692169999999999</v>
      </c>
      <c r="BD11" s="316">
        <v>0.45279009999999997</v>
      </c>
      <c r="BE11" s="316">
        <v>0.49517840000000002</v>
      </c>
      <c r="BF11" s="316">
        <v>0.41471619999999998</v>
      </c>
      <c r="BG11" s="316">
        <v>0.40430490000000002</v>
      </c>
      <c r="BH11" s="316">
        <v>0.40670309999999998</v>
      </c>
      <c r="BI11" s="316">
        <v>0.40532649999999998</v>
      </c>
      <c r="BJ11" s="316">
        <v>0.38156119999999999</v>
      </c>
      <c r="BK11" s="316">
        <v>0.31211329999999998</v>
      </c>
      <c r="BL11" s="316">
        <v>0.36175119999999999</v>
      </c>
      <c r="BM11" s="316">
        <v>0.38324780000000003</v>
      </c>
      <c r="BN11" s="316">
        <v>0.36758629999999998</v>
      </c>
      <c r="BO11" s="316">
        <v>0.40077449999999998</v>
      </c>
      <c r="BP11" s="316">
        <v>0.44393579999999999</v>
      </c>
      <c r="BQ11" s="316">
        <v>0.54703869999999999</v>
      </c>
      <c r="BR11" s="316">
        <v>0.51233790000000001</v>
      </c>
      <c r="BS11" s="316">
        <v>0.51257710000000001</v>
      </c>
      <c r="BT11" s="316">
        <v>0.46645569999999997</v>
      </c>
      <c r="BU11" s="316">
        <v>0.43472539999999998</v>
      </c>
      <c r="BV11" s="316">
        <v>0.51335339999999996</v>
      </c>
    </row>
    <row r="12" spans="1:74" ht="11.15" customHeight="1" x14ac:dyDescent="0.25">
      <c r="A12" s="93" t="s">
        <v>204</v>
      </c>
      <c r="B12" s="194" t="s">
        <v>447</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6.2343909999999996</v>
      </c>
      <c r="AB12" s="250">
        <v>6.8286239999999996</v>
      </c>
      <c r="AC12" s="250">
        <v>6.9135150000000003</v>
      </c>
      <c r="AD12" s="250">
        <v>5.479635</v>
      </c>
      <c r="AE12" s="250">
        <v>4.7194960000000004</v>
      </c>
      <c r="AF12" s="250">
        <v>4.5791599999999999</v>
      </c>
      <c r="AG12" s="250">
        <v>5.3589650000000004</v>
      </c>
      <c r="AH12" s="250">
        <v>4.5224869999999999</v>
      </c>
      <c r="AI12" s="250">
        <v>5.3705109999999996</v>
      </c>
      <c r="AJ12" s="250">
        <v>5.0451249999999996</v>
      </c>
      <c r="AK12" s="250">
        <v>7.0183359999999997</v>
      </c>
      <c r="AL12" s="250">
        <v>7.0005179999999996</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7.3121840000000002</v>
      </c>
      <c r="BB12" s="250">
        <v>6.7527169999999996</v>
      </c>
      <c r="BC12" s="316">
        <v>5.4089140000000002</v>
      </c>
      <c r="BD12" s="316">
        <v>5.826066</v>
      </c>
      <c r="BE12" s="316">
        <v>7.1345190000000001</v>
      </c>
      <c r="BF12" s="316">
        <v>5.9452379999999998</v>
      </c>
      <c r="BG12" s="316">
        <v>7.81325</v>
      </c>
      <c r="BH12" s="316">
        <v>7.379537</v>
      </c>
      <c r="BI12" s="316">
        <v>9.6828810000000001</v>
      </c>
      <c r="BJ12" s="316">
        <v>9.6127950000000002</v>
      </c>
      <c r="BK12" s="316">
        <v>6.7521250000000004</v>
      </c>
      <c r="BL12" s="316">
        <v>6.3516069999999996</v>
      </c>
      <c r="BM12" s="316">
        <v>7.7513750000000003</v>
      </c>
      <c r="BN12" s="316">
        <v>7.4727439999999996</v>
      </c>
      <c r="BO12" s="316">
        <v>7.343947</v>
      </c>
      <c r="BP12" s="316">
        <v>7.5714560000000004</v>
      </c>
      <c r="BQ12" s="316">
        <v>7.0666390000000003</v>
      </c>
      <c r="BR12" s="316">
        <v>7.5250050000000002</v>
      </c>
      <c r="BS12" s="316">
        <v>7.4300350000000002</v>
      </c>
      <c r="BT12" s="316">
        <v>7.7745569999999997</v>
      </c>
      <c r="BU12" s="316">
        <v>7.7188660000000002</v>
      </c>
      <c r="BV12" s="316">
        <v>8.0634929999999994</v>
      </c>
    </row>
    <row r="13" spans="1:74" ht="11.15" customHeight="1" x14ac:dyDescent="0.25">
      <c r="A13" s="93" t="s">
        <v>205</v>
      </c>
      <c r="B13" s="195" t="s">
        <v>680</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3.8252269999999999</v>
      </c>
      <c r="AB13" s="250">
        <v>3.560686</v>
      </c>
      <c r="AC13" s="250">
        <v>4.2819269999999996</v>
      </c>
      <c r="AD13" s="250">
        <v>3.445999</v>
      </c>
      <c r="AE13" s="250">
        <v>2.983263</v>
      </c>
      <c r="AF13" s="250">
        <v>2.5754549999999998</v>
      </c>
      <c r="AG13" s="250">
        <v>3.724224</v>
      </c>
      <c r="AH13" s="250">
        <v>2.9151889999999998</v>
      </c>
      <c r="AI13" s="250">
        <v>3.5432619999999999</v>
      </c>
      <c r="AJ13" s="250">
        <v>3.4163260000000002</v>
      </c>
      <c r="AK13" s="250">
        <v>3.7345350000000002</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3.5333709999999998</v>
      </c>
      <c r="BB13" s="250">
        <v>3.7392609999999999</v>
      </c>
      <c r="BC13" s="316">
        <v>3.1207639999999999</v>
      </c>
      <c r="BD13" s="316">
        <v>2.66839</v>
      </c>
      <c r="BE13" s="316">
        <v>4.6442740000000002</v>
      </c>
      <c r="BF13" s="316">
        <v>3.3401489999999998</v>
      </c>
      <c r="BG13" s="316">
        <v>4.527755</v>
      </c>
      <c r="BH13" s="316">
        <v>4.3202749999999996</v>
      </c>
      <c r="BI13" s="316">
        <v>4.9224230000000002</v>
      </c>
      <c r="BJ13" s="316">
        <v>4.9053050000000002</v>
      </c>
      <c r="BK13" s="316">
        <v>3.8398210000000002</v>
      </c>
      <c r="BL13" s="316">
        <v>3.5920529999999999</v>
      </c>
      <c r="BM13" s="316">
        <v>4.377726</v>
      </c>
      <c r="BN13" s="316">
        <v>4.2108840000000001</v>
      </c>
      <c r="BO13" s="316">
        <v>4.2342230000000001</v>
      </c>
      <c r="BP13" s="316">
        <v>4.2651830000000004</v>
      </c>
      <c r="BQ13" s="316">
        <v>3.8831349999999998</v>
      </c>
      <c r="BR13" s="316">
        <v>4.2795880000000004</v>
      </c>
      <c r="BS13" s="316">
        <v>4.1096240000000002</v>
      </c>
      <c r="BT13" s="316">
        <v>4.2788729999999999</v>
      </c>
      <c r="BU13" s="316">
        <v>4.1784379999999999</v>
      </c>
      <c r="BV13" s="316">
        <v>4.4165599999999996</v>
      </c>
    </row>
    <row r="14" spans="1:74" ht="11.15" customHeight="1" x14ac:dyDescent="0.25">
      <c r="A14" s="93" t="s">
        <v>206</v>
      </c>
      <c r="B14" s="195" t="s">
        <v>681</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3.267938</v>
      </c>
      <c r="AC14" s="250">
        <v>2.6315879999999998</v>
      </c>
      <c r="AD14" s="250">
        <v>2.033636</v>
      </c>
      <c r="AE14" s="250">
        <v>1.7362329999999999</v>
      </c>
      <c r="AF14" s="250">
        <v>2.0037050000000001</v>
      </c>
      <c r="AG14" s="250">
        <v>1.634741</v>
      </c>
      <c r="AH14" s="250">
        <v>1.6072979999999999</v>
      </c>
      <c r="AI14" s="250">
        <v>1.8272489999999999</v>
      </c>
      <c r="AJ14" s="250">
        <v>1.6287990000000001</v>
      </c>
      <c r="AK14" s="250">
        <v>3.283801</v>
      </c>
      <c r="AL14" s="250">
        <v>2.9001570000000001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3.778813</v>
      </c>
      <c r="BB14" s="250">
        <v>3.0134560000000001</v>
      </c>
      <c r="BC14" s="316">
        <v>2.288151</v>
      </c>
      <c r="BD14" s="316">
        <v>3.1576759999999999</v>
      </c>
      <c r="BE14" s="316">
        <v>2.4902449999999998</v>
      </c>
      <c r="BF14" s="316">
        <v>2.605089</v>
      </c>
      <c r="BG14" s="316">
        <v>3.2854950000000001</v>
      </c>
      <c r="BH14" s="316">
        <v>3.0592619999999999</v>
      </c>
      <c r="BI14" s="316">
        <v>4.7604579999999999</v>
      </c>
      <c r="BJ14" s="316">
        <v>4.70749</v>
      </c>
      <c r="BK14" s="316">
        <v>2.9123039999999998</v>
      </c>
      <c r="BL14" s="316">
        <v>2.7595540000000001</v>
      </c>
      <c r="BM14" s="316">
        <v>3.3736489999999999</v>
      </c>
      <c r="BN14" s="316">
        <v>3.26186</v>
      </c>
      <c r="BO14" s="316">
        <v>3.1097239999999999</v>
      </c>
      <c r="BP14" s="316">
        <v>3.306273</v>
      </c>
      <c r="BQ14" s="316">
        <v>3.1835040000000001</v>
      </c>
      <c r="BR14" s="316">
        <v>3.2454170000000002</v>
      </c>
      <c r="BS14" s="316">
        <v>3.320411</v>
      </c>
      <c r="BT14" s="316">
        <v>3.4956830000000001</v>
      </c>
      <c r="BU14" s="316">
        <v>3.5404279999999999</v>
      </c>
      <c r="BV14" s="316">
        <v>3.6469330000000002</v>
      </c>
    </row>
    <row r="15" spans="1:74" ht="11.15" customHeight="1" x14ac:dyDescent="0.25">
      <c r="A15" s="93" t="s">
        <v>207</v>
      </c>
      <c r="B15" s="194" t="s">
        <v>424</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49.895085999999999</v>
      </c>
      <c r="AB15" s="250">
        <v>40.509653999999998</v>
      </c>
      <c r="AC15" s="250">
        <v>40.618526000000003</v>
      </c>
      <c r="AD15" s="250">
        <v>33.879925</v>
      </c>
      <c r="AE15" s="250">
        <v>32.674830999999998</v>
      </c>
      <c r="AF15" s="250">
        <v>37.312452999999998</v>
      </c>
      <c r="AG15" s="250">
        <v>40.115977000000001</v>
      </c>
      <c r="AH15" s="250">
        <v>43.881673999999997</v>
      </c>
      <c r="AI15" s="250">
        <v>41.862867000000001</v>
      </c>
      <c r="AJ15" s="250">
        <v>40.711371</v>
      </c>
      <c r="AK15" s="250">
        <v>38.833787999999998</v>
      </c>
      <c r="AL15" s="250">
        <v>38.731740000000002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41.619036000000001</v>
      </c>
      <c r="AW15" s="250">
        <v>42.392093000000003</v>
      </c>
      <c r="AX15" s="250">
        <v>41.226236999999998</v>
      </c>
      <c r="AY15" s="250">
        <v>44.963259000000001</v>
      </c>
      <c r="AZ15" s="250">
        <v>38.910094999999998</v>
      </c>
      <c r="BA15" s="250">
        <v>43.499456700000003</v>
      </c>
      <c r="BB15" s="250">
        <v>37.699524447000002</v>
      </c>
      <c r="BC15" s="316">
        <v>40.423090000000002</v>
      </c>
      <c r="BD15" s="316">
        <v>43.388069999999999</v>
      </c>
      <c r="BE15" s="316">
        <v>43.492289999999997</v>
      </c>
      <c r="BF15" s="316">
        <v>48.318040000000003</v>
      </c>
      <c r="BG15" s="316">
        <v>42.732759999999999</v>
      </c>
      <c r="BH15" s="316">
        <v>43.468170000000001</v>
      </c>
      <c r="BI15" s="316">
        <v>41.39667</v>
      </c>
      <c r="BJ15" s="316">
        <v>39.548729999999999</v>
      </c>
      <c r="BK15" s="316">
        <v>44.727359999999997</v>
      </c>
      <c r="BL15" s="316">
        <v>39.409489999999998</v>
      </c>
      <c r="BM15" s="316">
        <v>43.619010000000003</v>
      </c>
      <c r="BN15" s="316">
        <v>39.998010000000001</v>
      </c>
      <c r="BO15" s="316">
        <v>41.408279999999998</v>
      </c>
      <c r="BP15" s="316">
        <v>41.538220000000003</v>
      </c>
      <c r="BQ15" s="316">
        <v>44.76314</v>
      </c>
      <c r="BR15" s="316">
        <v>49.496580000000002</v>
      </c>
      <c r="BS15" s="316">
        <v>45.488230000000001</v>
      </c>
      <c r="BT15" s="316">
        <v>44.353769999999997</v>
      </c>
      <c r="BU15" s="316">
        <v>42.228459999999998</v>
      </c>
      <c r="BV15" s="316">
        <v>40.538499999999999</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345"/>
      <c r="BD16" s="345"/>
      <c r="BE16" s="345"/>
      <c r="BF16" s="345"/>
      <c r="BG16" s="345"/>
      <c r="BH16" s="345"/>
      <c r="BI16" s="345"/>
      <c r="BJ16" s="345"/>
      <c r="BK16" s="345"/>
      <c r="BL16" s="345"/>
      <c r="BM16" s="345"/>
      <c r="BN16" s="345"/>
      <c r="BO16" s="345"/>
      <c r="BP16" s="345"/>
      <c r="BQ16" s="345"/>
      <c r="BR16" s="345"/>
      <c r="BS16" s="345"/>
      <c r="BT16" s="345"/>
      <c r="BU16" s="345"/>
      <c r="BV16" s="345"/>
    </row>
    <row r="17" spans="1:74" ht="11.15" customHeight="1" x14ac:dyDescent="0.25">
      <c r="A17" s="95" t="s">
        <v>208</v>
      </c>
      <c r="B17" s="194" t="s">
        <v>448</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-4.3267410000000002</v>
      </c>
      <c r="AW17" s="250">
        <v>-7.3987160000000003</v>
      </c>
      <c r="AX17" s="250">
        <v>-2.269771</v>
      </c>
      <c r="AY17" s="250">
        <v>6.1310944000000003</v>
      </c>
      <c r="AZ17" s="250">
        <v>3.8845879000000001</v>
      </c>
      <c r="BA17" s="250">
        <v>-4.9225127000000004</v>
      </c>
      <c r="BB17" s="250">
        <v>-8.7791920000000001</v>
      </c>
      <c r="BC17" s="316">
        <v>-3.2872189999999999</v>
      </c>
      <c r="BD17" s="316">
        <v>4.2249140000000001</v>
      </c>
      <c r="BE17" s="316">
        <v>12.591659999999999</v>
      </c>
      <c r="BF17" s="316">
        <v>7.1573909999999996</v>
      </c>
      <c r="BG17" s="316">
        <v>1.540203</v>
      </c>
      <c r="BH17" s="316">
        <v>-6.1827350000000001</v>
      </c>
      <c r="BI17" s="316">
        <v>-2.8845749999999999</v>
      </c>
      <c r="BJ17" s="316">
        <v>3.1020989999999999</v>
      </c>
      <c r="BK17" s="316">
        <v>3.1370559999999998</v>
      </c>
      <c r="BL17" s="316">
        <v>1.121874</v>
      </c>
      <c r="BM17" s="316">
        <v>-6.0181269999999998</v>
      </c>
      <c r="BN17" s="316">
        <v>-9.1658770000000001</v>
      </c>
      <c r="BO17" s="316">
        <v>-4.7972859999999997</v>
      </c>
      <c r="BP17" s="316">
        <v>3.7093690000000001</v>
      </c>
      <c r="BQ17" s="316">
        <v>8.6253240000000009</v>
      </c>
      <c r="BR17" s="316">
        <v>3.7908529999999998</v>
      </c>
      <c r="BS17" s="316">
        <v>-0.6940693</v>
      </c>
      <c r="BT17" s="316">
        <v>-9.1304859999999994</v>
      </c>
      <c r="BU17" s="316">
        <v>-6.0960179999999999</v>
      </c>
      <c r="BV17" s="316">
        <v>0.95039980000000002</v>
      </c>
    </row>
    <row r="18" spans="1:74" ht="11.15" customHeight="1" x14ac:dyDescent="0.25">
      <c r="A18" s="95" t="s">
        <v>209</v>
      </c>
      <c r="B18" s="194" t="s">
        <v>134</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250">
        <v>0.629</v>
      </c>
      <c r="BC18" s="316">
        <v>0.629</v>
      </c>
      <c r="BD18" s="316">
        <v>0.629</v>
      </c>
      <c r="BE18" s="316">
        <v>0.629</v>
      </c>
      <c r="BF18" s="316">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5" customHeight="1" x14ac:dyDescent="0.25">
      <c r="A19" s="93" t="s">
        <v>210</v>
      </c>
      <c r="B19" s="194" t="s">
        <v>425</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44.518729999000001</v>
      </c>
      <c r="AB19" s="250">
        <v>36.349561999999999</v>
      </c>
      <c r="AC19" s="250">
        <v>35.375687005000003</v>
      </c>
      <c r="AD19" s="250">
        <v>27.912981989999999</v>
      </c>
      <c r="AE19" s="250">
        <v>30.892827008000001</v>
      </c>
      <c r="AF19" s="250">
        <v>41.469481010000003</v>
      </c>
      <c r="AG19" s="250">
        <v>53.353553005000002</v>
      </c>
      <c r="AH19" s="250">
        <v>53.143554000999998</v>
      </c>
      <c r="AI19" s="250">
        <v>42.826812990000001</v>
      </c>
      <c r="AJ19" s="250">
        <v>37.221901997000003</v>
      </c>
      <c r="AK19" s="250">
        <v>36.842637009999997</v>
      </c>
      <c r="AL19" s="250">
        <v>42.630774993999999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37.959284250000003</v>
      </c>
      <c r="AW19" s="250">
        <v>35.660366250000003</v>
      </c>
      <c r="AX19" s="250">
        <v>39.623455249999999</v>
      </c>
      <c r="AY19" s="250">
        <v>51.723353400000001</v>
      </c>
      <c r="AZ19" s="250">
        <v>43.423682900000003</v>
      </c>
      <c r="BA19" s="250">
        <v>39.205944000000002</v>
      </c>
      <c r="BB19" s="250">
        <v>29.549332447000001</v>
      </c>
      <c r="BC19" s="316">
        <v>37.764870000000002</v>
      </c>
      <c r="BD19" s="316">
        <v>48.241979999999998</v>
      </c>
      <c r="BE19" s="316">
        <v>56.712949999999999</v>
      </c>
      <c r="BF19" s="316">
        <v>56.104430000000001</v>
      </c>
      <c r="BG19" s="316">
        <v>44.901969999999999</v>
      </c>
      <c r="BH19" s="316">
        <v>37.914439999999999</v>
      </c>
      <c r="BI19" s="316">
        <v>39.141089999999998</v>
      </c>
      <c r="BJ19" s="316">
        <v>43.279829999999997</v>
      </c>
      <c r="BK19" s="316">
        <v>48.463540000000002</v>
      </c>
      <c r="BL19" s="316">
        <v>41.130499999999998</v>
      </c>
      <c r="BM19" s="316">
        <v>38.200020000000002</v>
      </c>
      <c r="BN19" s="316">
        <v>31.431260000000002</v>
      </c>
      <c r="BO19" s="316">
        <v>37.210129999999999</v>
      </c>
      <c r="BP19" s="316">
        <v>45.846719999999998</v>
      </c>
      <c r="BQ19" s="316">
        <v>53.987589999999997</v>
      </c>
      <c r="BR19" s="316">
        <v>53.886569999999999</v>
      </c>
      <c r="BS19" s="316">
        <v>45.393300000000004</v>
      </c>
      <c r="BT19" s="316">
        <v>35.822420000000001</v>
      </c>
      <c r="BU19" s="316">
        <v>36.731569999999998</v>
      </c>
      <c r="BV19" s="316">
        <v>42.088039999999999</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345"/>
      <c r="BD20" s="345"/>
      <c r="BE20" s="345"/>
      <c r="BF20" s="345"/>
      <c r="BG20" s="345"/>
      <c r="BH20" s="345"/>
      <c r="BI20" s="345"/>
      <c r="BJ20" s="345"/>
      <c r="BK20" s="345"/>
      <c r="BL20" s="345"/>
      <c r="BM20" s="345"/>
      <c r="BN20" s="345"/>
      <c r="BO20" s="345"/>
      <c r="BP20" s="345"/>
      <c r="BQ20" s="345"/>
      <c r="BR20" s="345"/>
      <c r="BS20" s="345"/>
      <c r="BT20" s="345"/>
      <c r="BU20" s="345"/>
      <c r="BV20" s="345"/>
    </row>
    <row r="21" spans="1:74" ht="11.15" customHeight="1" x14ac:dyDescent="0.25">
      <c r="A21" s="90"/>
      <c r="B21" s="96" t="s">
        <v>219</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1.15" customHeight="1" x14ac:dyDescent="0.25">
      <c r="A22" s="93" t="s">
        <v>211</v>
      </c>
      <c r="B22" s="194" t="s">
        <v>449</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1.4950440060000001</v>
      </c>
      <c r="AW22" s="250">
        <v>1.437819</v>
      </c>
      <c r="AX22" s="250">
        <v>1.439336014</v>
      </c>
      <c r="AY22" s="250">
        <v>1.4956136</v>
      </c>
      <c r="AZ22" s="250">
        <v>1.429853</v>
      </c>
      <c r="BA22" s="250">
        <v>1.4536230000000001</v>
      </c>
      <c r="BB22" s="250">
        <v>1.3734850000000001</v>
      </c>
      <c r="BC22" s="316">
        <v>1.2273000000000001</v>
      </c>
      <c r="BD22" s="316">
        <v>1.4874130000000001</v>
      </c>
      <c r="BE22" s="316">
        <v>1.251728</v>
      </c>
      <c r="BF22" s="316">
        <v>1.371164</v>
      </c>
      <c r="BG22" s="316">
        <v>1.3588279999999999</v>
      </c>
      <c r="BH22" s="316">
        <v>1.4993000000000001</v>
      </c>
      <c r="BI22" s="316">
        <v>1.539523</v>
      </c>
      <c r="BJ22" s="316">
        <v>1.587377</v>
      </c>
      <c r="BK22" s="316">
        <v>1.421333</v>
      </c>
      <c r="BL22" s="316">
        <v>1.321928</v>
      </c>
      <c r="BM22" s="316">
        <v>1.4822960000000001</v>
      </c>
      <c r="BN22" s="316">
        <v>1.424928</v>
      </c>
      <c r="BO22" s="316">
        <v>1.4598949999999999</v>
      </c>
      <c r="BP22" s="316">
        <v>1.4273469999999999</v>
      </c>
      <c r="BQ22" s="316">
        <v>1.4626680000000001</v>
      </c>
      <c r="BR22" s="316">
        <v>1.524654</v>
      </c>
      <c r="BS22" s="316">
        <v>1.5204740000000001</v>
      </c>
      <c r="BT22" s="316">
        <v>1.562732</v>
      </c>
      <c r="BU22" s="316">
        <v>1.499387</v>
      </c>
      <c r="BV22" s="316">
        <v>1.5768279999999999</v>
      </c>
    </row>
    <row r="23" spans="1:74" ht="11.15" customHeight="1" x14ac:dyDescent="0.25">
      <c r="A23" s="90" t="s">
        <v>212</v>
      </c>
      <c r="B23" s="194" t="s">
        <v>162</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48.612700009999998</v>
      </c>
      <c r="AZ23" s="250">
        <v>39.78298599</v>
      </c>
      <c r="BA23" s="250">
        <v>34.793849999999999</v>
      </c>
      <c r="BB23" s="250">
        <v>29.007739999999998</v>
      </c>
      <c r="BC23" s="316">
        <v>34.393560000000001</v>
      </c>
      <c r="BD23" s="316">
        <v>44.56514</v>
      </c>
      <c r="BE23" s="316">
        <v>53.262590000000003</v>
      </c>
      <c r="BF23" s="316">
        <v>52.498559999999998</v>
      </c>
      <c r="BG23" s="316">
        <v>41.28848</v>
      </c>
      <c r="BH23" s="316">
        <v>34.143979999999999</v>
      </c>
      <c r="BI23" s="316">
        <v>35.212580000000003</v>
      </c>
      <c r="BJ23" s="316">
        <v>39.383929999999999</v>
      </c>
      <c r="BK23" s="316">
        <v>44.755400000000002</v>
      </c>
      <c r="BL23" s="316">
        <v>37.377749999999999</v>
      </c>
      <c r="BM23" s="316">
        <v>34.424700000000001</v>
      </c>
      <c r="BN23" s="316">
        <v>28.01407</v>
      </c>
      <c r="BO23" s="316">
        <v>33.785589999999999</v>
      </c>
      <c r="BP23" s="316">
        <v>42.426720000000003</v>
      </c>
      <c r="BQ23" s="316">
        <v>50.557450000000003</v>
      </c>
      <c r="BR23" s="316">
        <v>50.370229999999999</v>
      </c>
      <c r="BS23" s="316">
        <v>41.788400000000003</v>
      </c>
      <c r="BT23" s="316">
        <v>32.014560000000003</v>
      </c>
      <c r="BU23" s="316">
        <v>32.906880000000001</v>
      </c>
      <c r="BV23" s="316">
        <v>38.24973</v>
      </c>
    </row>
    <row r="24" spans="1:74" ht="11.15" customHeight="1" x14ac:dyDescent="0.25">
      <c r="A24" s="93" t="s">
        <v>213</v>
      </c>
      <c r="B24" s="194" t="s">
        <v>185</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2.3278380190000001</v>
      </c>
      <c r="AW24" s="250">
        <v>2.3369010000000001</v>
      </c>
      <c r="AX24" s="250">
        <v>2.3315539890000001</v>
      </c>
      <c r="AY24" s="250">
        <v>2.3903736059999998</v>
      </c>
      <c r="AZ24" s="250">
        <v>2.2195108800000001</v>
      </c>
      <c r="BA24" s="250">
        <v>2.1906723499999998</v>
      </c>
      <c r="BB24" s="250">
        <v>2.3835828000000001</v>
      </c>
      <c r="BC24" s="316">
        <v>2.1440139999999999</v>
      </c>
      <c r="BD24" s="316">
        <v>2.189432</v>
      </c>
      <c r="BE24" s="316">
        <v>2.1986330000000001</v>
      </c>
      <c r="BF24" s="316">
        <v>2.2347030000000001</v>
      </c>
      <c r="BG24" s="316">
        <v>2.2546599999999999</v>
      </c>
      <c r="BH24" s="316">
        <v>2.271156</v>
      </c>
      <c r="BI24" s="316">
        <v>2.3889900000000002</v>
      </c>
      <c r="BJ24" s="316">
        <v>2.3085200000000001</v>
      </c>
      <c r="BK24" s="316">
        <v>2.286807</v>
      </c>
      <c r="BL24" s="316">
        <v>2.4308190000000001</v>
      </c>
      <c r="BM24" s="316">
        <v>2.293024</v>
      </c>
      <c r="BN24" s="316">
        <v>1.992267</v>
      </c>
      <c r="BO24" s="316">
        <v>1.9646479999999999</v>
      </c>
      <c r="BP24" s="316">
        <v>1.9926470000000001</v>
      </c>
      <c r="BQ24" s="316">
        <v>1.967476</v>
      </c>
      <c r="BR24" s="316">
        <v>1.9916799999999999</v>
      </c>
      <c r="BS24" s="316">
        <v>2.0844239999999998</v>
      </c>
      <c r="BT24" s="316">
        <v>2.2451319999999999</v>
      </c>
      <c r="BU24" s="316">
        <v>2.3253080000000002</v>
      </c>
      <c r="BV24" s="316">
        <v>2.2614749999999999</v>
      </c>
    </row>
    <row r="25" spans="1:74" ht="11.15" customHeight="1" x14ac:dyDescent="0.25">
      <c r="A25" s="93" t="s">
        <v>214</v>
      </c>
      <c r="B25" s="195" t="s">
        <v>682</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7.3542013000000003E-2</v>
      </c>
      <c r="AW25" s="250">
        <v>7.6311000000000004E-2</v>
      </c>
      <c r="AX25" s="250">
        <v>7.0490000999999997E-2</v>
      </c>
      <c r="AY25" s="250">
        <v>6.7474599999999996E-2</v>
      </c>
      <c r="AZ25" s="250">
        <v>5.18898E-2</v>
      </c>
      <c r="BA25" s="250">
        <v>4.2043900000000002E-2</v>
      </c>
      <c r="BB25" s="250">
        <v>5.5288700000000003E-2</v>
      </c>
      <c r="BC25" s="316">
        <v>5.5118800000000003E-2</v>
      </c>
      <c r="BD25" s="316">
        <v>5.00559E-2</v>
      </c>
      <c r="BE25" s="316">
        <v>6.1482099999999998E-2</v>
      </c>
      <c r="BF25" s="316">
        <v>6.2616199999999997E-2</v>
      </c>
      <c r="BG25" s="316">
        <v>6.3341499999999995E-2</v>
      </c>
      <c r="BH25" s="316">
        <v>6.5830700000000006E-2</v>
      </c>
      <c r="BI25" s="316">
        <v>7.6003399999999999E-2</v>
      </c>
      <c r="BJ25" s="316">
        <v>9.3629699999999996E-2</v>
      </c>
      <c r="BK25" s="316">
        <v>0.12770139999999999</v>
      </c>
      <c r="BL25" s="316">
        <v>0.1233327</v>
      </c>
      <c r="BM25" s="316">
        <v>0.111183</v>
      </c>
      <c r="BN25" s="316">
        <v>5.7801900000000003E-2</v>
      </c>
      <c r="BO25" s="316">
        <v>5.2994300000000001E-2</v>
      </c>
      <c r="BP25" s="316">
        <v>5.3601599999999999E-2</v>
      </c>
      <c r="BQ25" s="316">
        <v>4.8452299999999997E-2</v>
      </c>
      <c r="BR25" s="316">
        <v>4.8258299999999997E-2</v>
      </c>
      <c r="BS25" s="316">
        <v>4.7174599999999997E-2</v>
      </c>
      <c r="BT25" s="316">
        <v>6.6785800000000006E-2</v>
      </c>
      <c r="BU25" s="316">
        <v>7.8254099999999993E-2</v>
      </c>
      <c r="BV25" s="316">
        <v>0.1003304</v>
      </c>
    </row>
    <row r="26" spans="1:74" ht="11.15" customHeight="1" x14ac:dyDescent="0.25">
      <c r="A26" s="93" t="s">
        <v>215</v>
      </c>
      <c r="B26" s="195" t="s">
        <v>683</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2.2542960060000001</v>
      </c>
      <c r="AW26" s="250">
        <v>2.2605900000000001</v>
      </c>
      <c r="AX26" s="250">
        <v>2.2610639880000001</v>
      </c>
      <c r="AY26" s="250">
        <v>2.3228990060000001</v>
      </c>
      <c r="AZ26" s="250">
        <v>2.167621</v>
      </c>
      <c r="BA26" s="250">
        <v>2.1486285999999999</v>
      </c>
      <c r="BB26" s="250">
        <v>2.3282940000000001</v>
      </c>
      <c r="BC26" s="316">
        <v>2.0888949999999999</v>
      </c>
      <c r="BD26" s="316">
        <v>2.1393759999999999</v>
      </c>
      <c r="BE26" s="316">
        <v>2.1371500000000001</v>
      </c>
      <c r="BF26" s="316">
        <v>2.1720860000000002</v>
      </c>
      <c r="BG26" s="316">
        <v>2.1913179999999999</v>
      </c>
      <c r="BH26" s="316">
        <v>2.2053250000000002</v>
      </c>
      <c r="BI26" s="316">
        <v>2.312986</v>
      </c>
      <c r="BJ26" s="316">
        <v>2.21489</v>
      </c>
      <c r="BK26" s="316">
        <v>2.159106</v>
      </c>
      <c r="BL26" s="316">
        <v>2.3074870000000001</v>
      </c>
      <c r="BM26" s="316">
        <v>2.1818409999999999</v>
      </c>
      <c r="BN26" s="316">
        <v>1.934466</v>
      </c>
      <c r="BO26" s="316">
        <v>1.911654</v>
      </c>
      <c r="BP26" s="316">
        <v>1.939046</v>
      </c>
      <c r="BQ26" s="316">
        <v>1.9190240000000001</v>
      </c>
      <c r="BR26" s="316">
        <v>1.943422</v>
      </c>
      <c r="BS26" s="316">
        <v>2.0372490000000001</v>
      </c>
      <c r="BT26" s="316">
        <v>2.1783459999999999</v>
      </c>
      <c r="BU26" s="316">
        <v>2.2470539999999999</v>
      </c>
      <c r="BV26" s="316">
        <v>2.1611440000000002</v>
      </c>
    </row>
    <row r="27" spans="1:74" ht="11.15" customHeight="1" x14ac:dyDescent="0.25">
      <c r="A27" s="93" t="s">
        <v>216</v>
      </c>
      <c r="B27" s="194" t="s">
        <v>450</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39.403025198999998</v>
      </c>
      <c r="AW27" s="250">
        <v>36.490302419999999</v>
      </c>
      <c r="AX27" s="250">
        <v>38.177002819999998</v>
      </c>
      <c r="AY27" s="250">
        <v>52.498687216</v>
      </c>
      <c r="AZ27" s="250">
        <v>43.432350470000003</v>
      </c>
      <c r="BA27" s="250">
        <v>38.438138449999997</v>
      </c>
      <c r="BB27" s="250">
        <v>32.7648078</v>
      </c>
      <c r="BC27" s="316">
        <v>37.764870000000002</v>
      </c>
      <c r="BD27" s="316">
        <v>48.241979999999998</v>
      </c>
      <c r="BE27" s="316">
        <v>56.712949999999999</v>
      </c>
      <c r="BF27" s="316">
        <v>56.104430000000001</v>
      </c>
      <c r="BG27" s="316">
        <v>44.901969999999999</v>
      </c>
      <c r="BH27" s="316">
        <v>37.914439999999999</v>
      </c>
      <c r="BI27" s="316">
        <v>39.141089999999998</v>
      </c>
      <c r="BJ27" s="316">
        <v>43.279829999999997</v>
      </c>
      <c r="BK27" s="316">
        <v>48.463540000000002</v>
      </c>
      <c r="BL27" s="316">
        <v>41.130499999999998</v>
      </c>
      <c r="BM27" s="316">
        <v>38.200020000000002</v>
      </c>
      <c r="BN27" s="316">
        <v>31.431260000000002</v>
      </c>
      <c r="BO27" s="316">
        <v>37.210129999999999</v>
      </c>
      <c r="BP27" s="316">
        <v>45.846719999999998</v>
      </c>
      <c r="BQ27" s="316">
        <v>53.987589999999997</v>
      </c>
      <c r="BR27" s="316">
        <v>53.886569999999999</v>
      </c>
      <c r="BS27" s="316">
        <v>45.393300000000004</v>
      </c>
      <c r="BT27" s="316">
        <v>35.822420000000001</v>
      </c>
      <c r="BU27" s="316">
        <v>36.731569999999998</v>
      </c>
      <c r="BV27" s="316">
        <v>42.088039999999999</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5"/>
      <c r="BD28" s="345"/>
      <c r="BE28" s="345"/>
      <c r="BF28" s="345"/>
      <c r="BG28" s="345"/>
      <c r="BH28" s="345"/>
      <c r="BI28" s="345"/>
      <c r="BJ28" s="345"/>
      <c r="BK28" s="345"/>
      <c r="BL28" s="345"/>
      <c r="BM28" s="345"/>
      <c r="BN28" s="345"/>
      <c r="BO28" s="345"/>
      <c r="BP28" s="345"/>
      <c r="BQ28" s="345"/>
      <c r="BR28" s="345"/>
      <c r="BS28" s="345"/>
      <c r="BT28" s="345"/>
      <c r="BU28" s="345"/>
      <c r="BV28" s="345"/>
    </row>
    <row r="29" spans="1:74" ht="11.15" customHeight="1" x14ac:dyDescent="0.25">
      <c r="A29" s="93" t="s">
        <v>217</v>
      </c>
      <c r="B29" s="97" t="s">
        <v>163</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3.747468805</v>
      </c>
      <c r="AB29" s="250">
        <v>0.33785885700000001</v>
      </c>
      <c r="AC29" s="250">
        <v>2.5328595169999999</v>
      </c>
      <c r="AD29" s="250">
        <v>1.1588490600000001</v>
      </c>
      <c r="AE29" s="250">
        <v>1.109325195</v>
      </c>
      <c r="AF29" s="250">
        <v>1.67157701</v>
      </c>
      <c r="AG29" s="250">
        <v>0.50119702600000005</v>
      </c>
      <c r="AH29" s="250">
        <v>-0.46678502399999999</v>
      </c>
      <c r="AI29" s="250">
        <v>0.99909212999999997</v>
      </c>
      <c r="AJ29" s="250">
        <v>-0.17063373300000001</v>
      </c>
      <c r="AK29" s="250">
        <v>-1.0311799100000001</v>
      </c>
      <c r="AL29" s="250">
        <v>-4.5442280579999998</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-1.4437409489999999</v>
      </c>
      <c r="AW29" s="250">
        <v>-0.82993616999999997</v>
      </c>
      <c r="AX29" s="250">
        <v>1.4464524299999999</v>
      </c>
      <c r="AY29" s="250">
        <v>-0.77533381619999997</v>
      </c>
      <c r="AZ29" s="250">
        <v>-8.6675697957000006E-3</v>
      </c>
      <c r="BA29" s="250">
        <v>0.76780554999999995</v>
      </c>
      <c r="BB29" s="250">
        <v>-3.2154753528</v>
      </c>
      <c r="BC29" s="316">
        <v>0</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5" customHeight="1" x14ac:dyDescent="0.25">
      <c r="A31" s="93"/>
      <c r="B31" s="91" t="s">
        <v>678</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346"/>
      <c r="BD31" s="346"/>
      <c r="BE31" s="346"/>
      <c r="BF31" s="346"/>
      <c r="BG31" s="346"/>
      <c r="BH31" s="346"/>
      <c r="BI31" s="346"/>
      <c r="BJ31" s="346"/>
      <c r="BK31" s="346"/>
      <c r="BL31" s="346"/>
      <c r="BM31" s="346"/>
      <c r="BN31" s="346"/>
      <c r="BO31" s="346"/>
      <c r="BP31" s="346"/>
      <c r="BQ31" s="346"/>
      <c r="BR31" s="346"/>
      <c r="BS31" s="346"/>
      <c r="BT31" s="346"/>
      <c r="BU31" s="346"/>
      <c r="BV31" s="346"/>
    </row>
    <row r="32" spans="1:74" ht="11.15" customHeight="1" x14ac:dyDescent="0.25">
      <c r="A32" s="93" t="s">
        <v>613</v>
      </c>
      <c r="B32" s="194" t="s">
        <v>184</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26.085999999999999</v>
      </c>
      <c r="BA32" s="250">
        <v>26.496259999999999</v>
      </c>
      <c r="BB32" s="250">
        <v>27.877680000000002</v>
      </c>
      <c r="BC32" s="316">
        <v>29.548279999999998</v>
      </c>
      <c r="BD32" s="316">
        <v>28.7819</v>
      </c>
      <c r="BE32" s="316">
        <v>27.95429</v>
      </c>
      <c r="BF32" s="316">
        <v>28.746469999999999</v>
      </c>
      <c r="BG32" s="316">
        <v>29.806930000000001</v>
      </c>
      <c r="BH32" s="316">
        <v>32.081479999999999</v>
      </c>
      <c r="BI32" s="316">
        <v>33.357840000000003</v>
      </c>
      <c r="BJ32" s="316">
        <v>35.210250000000002</v>
      </c>
      <c r="BK32" s="316">
        <v>35.563989999999997</v>
      </c>
      <c r="BL32" s="316">
        <v>36.793750000000003</v>
      </c>
      <c r="BM32" s="316">
        <v>37.511369999999999</v>
      </c>
      <c r="BN32" s="316">
        <v>38.288780000000003</v>
      </c>
      <c r="BO32" s="316">
        <v>38.796370000000003</v>
      </c>
      <c r="BP32" s="316">
        <v>38.932740000000003</v>
      </c>
      <c r="BQ32" s="316">
        <v>38.616349999999997</v>
      </c>
      <c r="BR32" s="316">
        <v>37.540750000000003</v>
      </c>
      <c r="BS32" s="316">
        <v>37.462359999999997</v>
      </c>
      <c r="BT32" s="316">
        <v>38.061799999999998</v>
      </c>
      <c r="BU32" s="316">
        <v>38.737200000000001</v>
      </c>
      <c r="BV32" s="316">
        <v>39.290819999999997</v>
      </c>
    </row>
    <row r="33" spans="1:74" ht="11.15" customHeight="1" x14ac:dyDescent="0.25">
      <c r="A33" s="98" t="s">
        <v>614</v>
      </c>
      <c r="B33" s="195" t="s">
        <v>91</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89.439390000000003</v>
      </c>
      <c r="AW33" s="250">
        <v>96.838105999999996</v>
      </c>
      <c r="AX33" s="250">
        <v>99.107877000000002</v>
      </c>
      <c r="AY33" s="250">
        <v>92.976782600000007</v>
      </c>
      <c r="AZ33" s="250">
        <v>89.092194699999993</v>
      </c>
      <c r="BA33" s="250">
        <v>94.014707400000006</v>
      </c>
      <c r="BB33" s="250">
        <v>102.7938994</v>
      </c>
      <c r="BC33" s="316">
        <v>106.08110000000001</v>
      </c>
      <c r="BD33" s="316">
        <v>101.8562</v>
      </c>
      <c r="BE33" s="316">
        <v>89.26455</v>
      </c>
      <c r="BF33" s="316">
        <v>82.107159999999993</v>
      </c>
      <c r="BG33" s="316">
        <v>80.566950000000006</v>
      </c>
      <c r="BH33" s="316">
        <v>86.749690000000001</v>
      </c>
      <c r="BI33" s="316">
        <v>89.634259999999998</v>
      </c>
      <c r="BJ33" s="316">
        <v>86.532160000000005</v>
      </c>
      <c r="BK33" s="316">
        <v>83.395110000000003</v>
      </c>
      <c r="BL33" s="316">
        <v>82.273229999999998</v>
      </c>
      <c r="BM33" s="316">
        <v>88.291359999999997</v>
      </c>
      <c r="BN33" s="316">
        <v>97.457239999999999</v>
      </c>
      <c r="BO33" s="316">
        <v>102.25449999999999</v>
      </c>
      <c r="BP33" s="316">
        <v>98.545150000000007</v>
      </c>
      <c r="BQ33" s="316">
        <v>89.919830000000005</v>
      </c>
      <c r="BR33" s="316">
        <v>86.128979999999999</v>
      </c>
      <c r="BS33" s="316">
        <v>86.823049999999995</v>
      </c>
      <c r="BT33" s="316">
        <v>95.953530000000001</v>
      </c>
      <c r="BU33" s="316">
        <v>102.0496</v>
      </c>
      <c r="BV33" s="316">
        <v>101.0992</v>
      </c>
    </row>
    <row r="34" spans="1:74" ht="11.15" customHeight="1" x14ac:dyDescent="0.25">
      <c r="A34" s="98" t="s">
        <v>60</v>
      </c>
      <c r="B34" s="195" t="s">
        <v>61</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83.954234</v>
      </c>
      <c r="BA34" s="250">
        <v>88.650469999999999</v>
      </c>
      <c r="BB34" s="250">
        <v>97.354820000000004</v>
      </c>
      <c r="BC34" s="316">
        <v>100.5706</v>
      </c>
      <c r="BD34" s="316">
        <v>96.267750000000007</v>
      </c>
      <c r="BE34" s="316">
        <v>83.684179999999998</v>
      </c>
      <c r="BF34" s="316">
        <v>76.483369999999994</v>
      </c>
      <c r="BG34" s="316">
        <v>74.896180000000001</v>
      </c>
      <c r="BH34" s="316">
        <v>81.161190000000005</v>
      </c>
      <c r="BI34" s="316">
        <v>84.127880000000005</v>
      </c>
      <c r="BJ34" s="316">
        <v>81.102209999999999</v>
      </c>
      <c r="BK34" s="316">
        <v>78.233009999999993</v>
      </c>
      <c r="BL34" s="316">
        <v>77.379800000000003</v>
      </c>
      <c r="BM34" s="316">
        <v>83.670500000000004</v>
      </c>
      <c r="BN34" s="316">
        <v>92.778329999999997</v>
      </c>
      <c r="BO34" s="316">
        <v>97.515550000000005</v>
      </c>
      <c r="BP34" s="316">
        <v>93.747249999999994</v>
      </c>
      <c r="BQ34" s="316">
        <v>85.062380000000005</v>
      </c>
      <c r="BR34" s="316">
        <v>81.2072</v>
      </c>
      <c r="BS34" s="316">
        <v>81.830719999999999</v>
      </c>
      <c r="BT34" s="316">
        <v>90.949430000000007</v>
      </c>
      <c r="BU34" s="316">
        <v>97.039500000000004</v>
      </c>
      <c r="BV34" s="316">
        <v>96.079740000000001</v>
      </c>
    </row>
    <row r="35" spans="1:74" ht="11.15" customHeight="1" x14ac:dyDescent="0.25">
      <c r="A35" s="98" t="s">
        <v>58</v>
      </c>
      <c r="B35" s="195" t="s">
        <v>62</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2.6765840000000001</v>
      </c>
      <c r="AW35" s="250">
        <v>2.6481270000000001</v>
      </c>
      <c r="AX35" s="250">
        <v>2.619669</v>
      </c>
      <c r="AY35" s="250">
        <v>3.4984299999999999</v>
      </c>
      <c r="AZ35" s="250">
        <v>3.236364</v>
      </c>
      <c r="BA35" s="250">
        <v>3.6310120000000001</v>
      </c>
      <c r="BB35" s="250">
        <v>3.5811799999999998</v>
      </c>
      <c r="BC35" s="316">
        <v>3.5272640000000002</v>
      </c>
      <c r="BD35" s="316">
        <v>3.477814</v>
      </c>
      <c r="BE35" s="316">
        <v>3.464318</v>
      </c>
      <c r="BF35" s="316">
        <v>3.455355</v>
      </c>
      <c r="BG35" s="316">
        <v>3.449106</v>
      </c>
      <c r="BH35" s="316">
        <v>3.389195</v>
      </c>
      <c r="BI35" s="316">
        <v>3.3348610000000001</v>
      </c>
      <c r="BJ35" s="316">
        <v>3.2801979999999999</v>
      </c>
      <c r="BK35" s="316">
        <v>3.100031</v>
      </c>
      <c r="BL35" s="316">
        <v>2.9220139999999999</v>
      </c>
      <c r="BM35" s="316">
        <v>2.7341510000000002</v>
      </c>
      <c r="BN35" s="316">
        <v>2.7625380000000002</v>
      </c>
      <c r="BO35" s="316">
        <v>2.791722</v>
      </c>
      <c r="BP35" s="316">
        <v>2.82016</v>
      </c>
      <c r="BQ35" s="316">
        <v>2.8803040000000002</v>
      </c>
      <c r="BR35" s="316">
        <v>2.940966</v>
      </c>
      <c r="BS35" s="316">
        <v>3.0035599999999998</v>
      </c>
      <c r="BT35" s="316">
        <v>3.0141269999999998</v>
      </c>
      <c r="BU35" s="316">
        <v>3.0252509999999999</v>
      </c>
      <c r="BV35" s="316">
        <v>3.0333770000000002</v>
      </c>
    </row>
    <row r="36" spans="1:74" ht="11.15" customHeight="1" x14ac:dyDescent="0.25">
      <c r="A36" s="98" t="s">
        <v>59</v>
      </c>
      <c r="B36" s="195" t="s">
        <v>238</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1.748853</v>
      </c>
      <c r="AW36" s="250">
        <v>1.703676</v>
      </c>
      <c r="AX36" s="250">
        <v>1.658498</v>
      </c>
      <c r="AY36" s="250">
        <v>1.9463569999999999</v>
      </c>
      <c r="AZ36" s="250">
        <v>1.729255</v>
      </c>
      <c r="BA36" s="250">
        <v>1.5560970000000001</v>
      </c>
      <c r="BB36" s="250">
        <v>1.6834100000000001</v>
      </c>
      <c r="BC36" s="316">
        <v>1.801763</v>
      </c>
      <c r="BD36" s="316">
        <v>1.9313819999999999</v>
      </c>
      <c r="BE36" s="316">
        <v>1.936272</v>
      </c>
      <c r="BF36" s="316">
        <v>1.988354</v>
      </c>
      <c r="BG36" s="316">
        <v>2.0417350000000001</v>
      </c>
      <c r="BH36" s="316">
        <v>2.019463</v>
      </c>
      <c r="BI36" s="316">
        <v>1.998907</v>
      </c>
      <c r="BJ36" s="316">
        <v>1.983992</v>
      </c>
      <c r="BK36" s="316">
        <v>1.9131940000000001</v>
      </c>
      <c r="BL36" s="316">
        <v>1.8397969999999999</v>
      </c>
      <c r="BM36" s="316">
        <v>1.772054</v>
      </c>
      <c r="BN36" s="316">
        <v>1.802667</v>
      </c>
      <c r="BO36" s="316">
        <v>1.8346469999999999</v>
      </c>
      <c r="BP36" s="316">
        <v>1.865607</v>
      </c>
      <c r="BQ36" s="316">
        <v>1.8619019999999999</v>
      </c>
      <c r="BR36" s="316">
        <v>1.862573</v>
      </c>
      <c r="BS36" s="316">
        <v>1.8678250000000001</v>
      </c>
      <c r="BT36" s="316">
        <v>1.8771260000000001</v>
      </c>
      <c r="BU36" s="316">
        <v>1.8771420000000001</v>
      </c>
      <c r="BV36" s="316">
        <v>1.8834109999999999</v>
      </c>
    </row>
    <row r="37" spans="1:74" ht="11.15" customHeight="1" x14ac:dyDescent="0.25">
      <c r="A37" s="98" t="s">
        <v>196</v>
      </c>
      <c r="B37" s="446" t="s">
        <v>197</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0.192519</v>
      </c>
      <c r="AW37" s="250">
        <v>0.18424199999999999</v>
      </c>
      <c r="AX37" s="250">
        <v>0.17596400000000001</v>
      </c>
      <c r="AY37" s="250">
        <v>0.18234259999999999</v>
      </c>
      <c r="AZ37" s="250">
        <v>0.17234169999999999</v>
      </c>
      <c r="BA37" s="250">
        <v>0.17712839999999999</v>
      </c>
      <c r="BB37" s="250">
        <v>0.17448939999999999</v>
      </c>
      <c r="BC37" s="316">
        <v>0.18145810000000001</v>
      </c>
      <c r="BD37" s="316">
        <v>0.17925540000000001</v>
      </c>
      <c r="BE37" s="316">
        <v>0.17977190000000001</v>
      </c>
      <c r="BF37" s="316">
        <v>0.1800717</v>
      </c>
      <c r="BG37" s="316">
        <v>0.1799289</v>
      </c>
      <c r="BH37" s="316">
        <v>0.1798382</v>
      </c>
      <c r="BI37" s="316">
        <v>0.17261699999999999</v>
      </c>
      <c r="BJ37" s="316">
        <v>0.16575989999999999</v>
      </c>
      <c r="BK37" s="316">
        <v>0.14887639999999999</v>
      </c>
      <c r="BL37" s="316">
        <v>0.13162389999999999</v>
      </c>
      <c r="BM37" s="316">
        <v>0.114658</v>
      </c>
      <c r="BN37" s="316">
        <v>0.1136971</v>
      </c>
      <c r="BO37" s="316">
        <v>0.1126023</v>
      </c>
      <c r="BP37" s="316">
        <v>0.1121342</v>
      </c>
      <c r="BQ37" s="316">
        <v>0.1152437</v>
      </c>
      <c r="BR37" s="316">
        <v>0.1182375</v>
      </c>
      <c r="BS37" s="316">
        <v>0.12094240000000001</v>
      </c>
      <c r="BT37" s="316">
        <v>0.11285299999999999</v>
      </c>
      <c r="BU37" s="316">
        <v>0.107653</v>
      </c>
      <c r="BV37" s="316">
        <v>0.1026251</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47"/>
      <c r="BD38" s="347"/>
      <c r="BE38" s="347"/>
      <c r="BF38" s="347"/>
      <c r="BG38" s="347"/>
      <c r="BH38" s="347"/>
      <c r="BI38" s="347"/>
      <c r="BJ38" s="347"/>
      <c r="BK38" s="347"/>
      <c r="BL38" s="347"/>
      <c r="BM38" s="347"/>
      <c r="BN38" s="347"/>
      <c r="BO38" s="347"/>
      <c r="BP38" s="347"/>
      <c r="BQ38" s="347"/>
      <c r="BR38" s="347"/>
      <c r="BS38" s="347"/>
      <c r="BT38" s="347"/>
      <c r="BU38" s="347"/>
      <c r="BV38" s="347"/>
    </row>
    <row r="39" spans="1:74" ht="11.15" customHeight="1" x14ac:dyDescent="0.25">
      <c r="A39" s="98"/>
      <c r="B39" s="91" t="s">
        <v>47</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47"/>
      <c r="BD39" s="347"/>
      <c r="BE39" s="347"/>
      <c r="BF39" s="347"/>
      <c r="BG39" s="347"/>
      <c r="BH39" s="347"/>
      <c r="BI39" s="347"/>
      <c r="BJ39" s="347"/>
      <c r="BK39" s="347"/>
      <c r="BL39" s="347"/>
      <c r="BM39" s="347"/>
      <c r="BN39" s="347"/>
      <c r="BO39" s="347"/>
      <c r="BP39" s="347"/>
      <c r="BQ39" s="347"/>
      <c r="BR39" s="347"/>
      <c r="BS39" s="347"/>
      <c r="BT39" s="347"/>
      <c r="BU39" s="347"/>
      <c r="BV39" s="347"/>
    </row>
    <row r="40" spans="1:74" ht="11.15" customHeight="1" x14ac:dyDescent="0.25">
      <c r="A40" s="98"/>
      <c r="B40" s="97" t="s">
        <v>48</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346"/>
      <c r="BD40" s="346"/>
      <c r="BE40" s="346"/>
      <c r="BF40" s="346"/>
      <c r="BG40" s="346"/>
      <c r="BH40" s="346"/>
      <c r="BI40" s="346"/>
      <c r="BJ40" s="346"/>
      <c r="BK40" s="346"/>
      <c r="BL40" s="346"/>
      <c r="BM40" s="346"/>
      <c r="BN40" s="346"/>
      <c r="BO40" s="346"/>
      <c r="BP40" s="346"/>
      <c r="BQ40" s="346"/>
      <c r="BR40" s="346"/>
      <c r="BS40" s="346"/>
      <c r="BT40" s="346"/>
      <c r="BU40" s="346"/>
      <c r="BV40" s="346"/>
    </row>
    <row r="41" spans="1:74" ht="11.15" customHeight="1" x14ac:dyDescent="0.25">
      <c r="A41" s="98" t="s">
        <v>54</v>
      </c>
      <c r="B41" s="195" t="s">
        <v>56</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253">
        <v>6.2971269528000002</v>
      </c>
      <c r="AZ41" s="253">
        <v>6.2971269528000002</v>
      </c>
      <c r="BA41" s="253">
        <v>6.2971269528000002</v>
      </c>
      <c r="BB41" s="253">
        <v>6.2971269528000002</v>
      </c>
      <c r="BC41" s="348">
        <v>6.2971269999999997</v>
      </c>
      <c r="BD41" s="348">
        <v>6.2971269999999997</v>
      </c>
      <c r="BE41" s="348">
        <v>6.2971269999999997</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5" customHeight="1" x14ac:dyDescent="0.25">
      <c r="A42" s="98"/>
      <c r="B42" s="97" t="s">
        <v>52</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349"/>
      <c r="BD42" s="349"/>
      <c r="BE42" s="349"/>
      <c r="BF42" s="349"/>
      <c r="BG42" s="349"/>
      <c r="BH42" s="349"/>
      <c r="BI42" s="349"/>
      <c r="BJ42" s="349"/>
      <c r="BK42" s="349"/>
      <c r="BL42" s="349"/>
      <c r="BM42" s="349"/>
      <c r="BN42" s="349"/>
      <c r="BO42" s="349"/>
      <c r="BP42" s="349"/>
      <c r="BQ42" s="349"/>
      <c r="BR42" s="349"/>
      <c r="BS42" s="349"/>
      <c r="BT42" s="349"/>
      <c r="BU42" s="349"/>
      <c r="BV42" s="349"/>
    </row>
    <row r="43" spans="1:74" ht="11.15" customHeight="1" x14ac:dyDescent="0.25">
      <c r="A43" s="98" t="s">
        <v>591</v>
      </c>
      <c r="B43" s="195" t="s">
        <v>57</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0.24822580645</v>
      </c>
      <c r="BB43" s="262">
        <v>0.25178571429000002</v>
      </c>
      <c r="BC43" s="334">
        <v>0.25463839999999999</v>
      </c>
      <c r="BD43" s="334">
        <v>0.2539419</v>
      </c>
      <c r="BE43" s="334">
        <v>0.26691880000000001</v>
      </c>
      <c r="BF43" s="334">
        <v>0.2733371</v>
      </c>
      <c r="BG43" s="334">
        <v>0.27866079999999999</v>
      </c>
      <c r="BH43" s="334">
        <v>0.28271279999999999</v>
      </c>
      <c r="BI43" s="334">
        <v>0.28966819999999999</v>
      </c>
      <c r="BJ43" s="334">
        <v>0.29111189999999998</v>
      </c>
      <c r="BK43" s="334">
        <v>0.29592879999999999</v>
      </c>
      <c r="BL43" s="334">
        <v>0.2931279</v>
      </c>
      <c r="BM43" s="334">
        <v>0.29479100000000003</v>
      </c>
      <c r="BN43" s="334">
        <v>0.29199950000000002</v>
      </c>
      <c r="BO43" s="334">
        <v>0.29304910000000001</v>
      </c>
      <c r="BP43" s="334">
        <v>0.29072439999999999</v>
      </c>
      <c r="BQ43" s="334">
        <v>0.30517090000000002</v>
      </c>
      <c r="BR43" s="334">
        <v>0.31215900000000002</v>
      </c>
      <c r="BS43" s="334">
        <v>0.31760660000000002</v>
      </c>
      <c r="BT43" s="334">
        <v>0.32004969999999999</v>
      </c>
      <c r="BU43" s="334">
        <v>0.32592080000000001</v>
      </c>
      <c r="BV43" s="334">
        <v>0.32612439999999998</v>
      </c>
    </row>
    <row r="44" spans="1:74" ht="11.15" customHeight="1" x14ac:dyDescent="0.25">
      <c r="A44" s="98"/>
      <c r="B44" s="97" t="s">
        <v>53</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349"/>
      <c r="BD44" s="349"/>
      <c r="BE44" s="349"/>
      <c r="BF44" s="349"/>
      <c r="BG44" s="349"/>
      <c r="BH44" s="349"/>
      <c r="BI44" s="349"/>
      <c r="BJ44" s="349"/>
      <c r="BK44" s="349"/>
      <c r="BL44" s="349"/>
      <c r="BM44" s="349"/>
      <c r="BN44" s="349"/>
      <c r="BO44" s="349"/>
      <c r="BP44" s="349"/>
      <c r="BQ44" s="349"/>
      <c r="BR44" s="349"/>
      <c r="BS44" s="349"/>
      <c r="BT44" s="349"/>
      <c r="BU44" s="349"/>
      <c r="BV44" s="349"/>
    </row>
    <row r="45" spans="1:74" ht="11.15" customHeight="1" x14ac:dyDescent="0.25">
      <c r="A45" s="98" t="s">
        <v>523</v>
      </c>
      <c r="B45" s="196" t="s">
        <v>55</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2.2078363601</v>
      </c>
      <c r="AZ45" s="209">
        <v>2.1797391165</v>
      </c>
      <c r="BA45" s="209">
        <v>2.043981</v>
      </c>
      <c r="BB45" s="209">
        <v>2.0412710000000001</v>
      </c>
      <c r="BC45" s="350">
        <v>2.0222370000000001</v>
      </c>
      <c r="BD45" s="350">
        <v>2.0132490000000001</v>
      </c>
      <c r="BE45" s="350">
        <v>1.882363</v>
      </c>
      <c r="BF45" s="350">
        <v>1.8795599999999999</v>
      </c>
      <c r="BG45" s="350">
        <v>1.9100539999999999</v>
      </c>
      <c r="BH45" s="350">
        <v>1.8571880000000001</v>
      </c>
      <c r="BI45" s="350">
        <v>1.8811640000000001</v>
      </c>
      <c r="BJ45" s="350">
        <v>1.887222</v>
      </c>
      <c r="BK45" s="350">
        <v>1.9454309999999999</v>
      </c>
      <c r="BL45" s="350">
        <v>1.9372780000000001</v>
      </c>
      <c r="BM45" s="350">
        <v>1.960887</v>
      </c>
      <c r="BN45" s="350">
        <v>1.984572</v>
      </c>
      <c r="BO45" s="350">
        <v>1.9818880000000001</v>
      </c>
      <c r="BP45" s="350">
        <v>1.9483159999999999</v>
      </c>
      <c r="BQ45" s="350">
        <v>1.9574800000000001</v>
      </c>
      <c r="BR45" s="350">
        <v>1.9660679999999999</v>
      </c>
      <c r="BS45" s="350">
        <v>1.9552830000000001</v>
      </c>
      <c r="BT45" s="350">
        <v>1.9287019999999999</v>
      </c>
      <c r="BU45" s="350">
        <v>1.929708</v>
      </c>
      <c r="BV45" s="350">
        <v>1.9334910000000001</v>
      </c>
    </row>
    <row r="46" spans="1:74" s="413" customFormat="1" ht="12" customHeight="1" x14ac:dyDescent="0.25">
      <c r="A46" s="412"/>
      <c r="B46" s="804" t="s">
        <v>861</v>
      </c>
      <c r="C46" s="741"/>
      <c r="D46" s="741"/>
      <c r="E46" s="741"/>
      <c r="F46" s="741"/>
      <c r="G46" s="741"/>
      <c r="H46" s="741"/>
      <c r="I46" s="741"/>
      <c r="J46" s="741"/>
      <c r="K46" s="741"/>
      <c r="L46" s="741"/>
      <c r="M46" s="741"/>
      <c r="N46" s="741"/>
      <c r="O46" s="741"/>
      <c r="P46" s="741"/>
      <c r="Q46" s="735"/>
      <c r="AY46" s="468"/>
      <c r="AZ46" s="468"/>
      <c r="BA46" s="468"/>
      <c r="BB46" s="468"/>
      <c r="BC46" s="468"/>
      <c r="BD46" s="468"/>
      <c r="BE46" s="468"/>
      <c r="BF46" s="468"/>
      <c r="BG46" s="468"/>
      <c r="BH46" s="468"/>
      <c r="BI46" s="468"/>
      <c r="BJ46" s="468"/>
    </row>
    <row r="47" spans="1:74" s="413" customFormat="1" ht="12" customHeight="1" x14ac:dyDescent="0.25">
      <c r="A47" s="412"/>
      <c r="B47" s="799" t="s">
        <v>862</v>
      </c>
      <c r="C47" s="741"/>
      <c r="D47" s="741"/>
      <c r="E47" s="741"/>
      <c r="F47" s="741"/>
      <c r="G47" s="741"/>
      <c r="H47" s="741"/>
      <c r="I47" s="741"/>
      <c r="J47" s="741"/>
      <c r="K47" s="741"/>
      <c r="L47" s="741"/>
      <c r="M47" s="741"/>
      <c r="N47" s="741"/>
      <c r="O47" s="741"/>
      <c r="P47" s="741"/>
      <c r="Q47" s="735"/>
      <c r="AY47" s="468"/>
      <c r="AZ47" s="468"/>
      <c r="BA47" s="468"/>
      <c r="BB47" s="468"/>
      <c r="BC47" s="468"/>
      <c r="BD47" s="468"/>
      <c r="BE47" s="468"/>
      <c r="BF47" s="468"/>
      <c r="BG47" s="468"/>
      <c r="BH47" s="468"/>
      <c r="BI47" s="468"/>
      <c r="BJ47" s="468"/>
    </row>
    <row r="48" spans="1:74" s="413" customFormat="1" ht="12" customHeight="1" x14ac:dyDescent="0.25">
      <c r="A48" s="412"/>
      <c r="B48" s="804" t="s">
        <v>863</v>
      </c>
      <c r="C48" s="741"/>
      <c r="D48" s="741"/>
      <c r="E48" s="741"/>
      <c r="F48" s="741"/>
      <c r="G48" s="741"/>
      <c r="H48" s="741"/>
      <c r="I48" s="741"/>
      <c r="J48" s="741"/>
      <c r="K48" s="741"/>
      <c r="L48" s="741"/>
      <c r="M48" s="741"/>
      <c r="N48" s="741"/>
      <c r="O48" s="741"/>
      <c r="P48" s="741"/>
      <c r="Q48" s="735"/>
      <c r="AY48" s="468"/>
      <c r="AZ48" s="468"/>
      <c r="BA48" s="468"/>
      <c r="BB48" s="468"/>
      <c r="BC48" s="468"/>
      <c r="BD48" s="468"/>
      <c r="BE48" s="468"/>
      <c r="BF48" s="468"/>
      <c r="BG48" s="468"/>
      <c r="BH48" s="468"/>
      <c r="BI48" s="468"/>
      <c r="BJ48" s="468"/>
    </row>
    <row r="49" spans="1:74" s="413" customFormat="1" ht="12" customHeight="1" x14ac:dyDescent="0.25">
      <c r="A49" s="412"/>
      <c r="B49" s="804" t="s">
        <v>90</v>
      </c>
      <c r="C49" s="741"/>
      <c r="D49" s="741"/>
      <c r="E49" s="741"/>
      <c r="F49" s="741"/>
      <c r="G49" s="741"/>
      <c r="H49" s="741"/>
      <c r="I49" s="741"/>
      <c r="J49" s="741"/>
      <c r="K49" s="741"/>
      <c r="L49" s="741"/>
      <c r="M49" s="741"/>
      <c r="N49" s="741"/>
      <c r="O49" s="741"/>
      <c r="P49" s="741"/>
      <c r="Q49" s="735"/>
      <c r="AY49" s="468"/>
      <c r="AZ49" s="468"/>
      <c r="BA49" s="468"/>
      <c r="BB49" s="468"/>
      <c r="BC49" s="468"/>
      <c r="BD49" s="468"/>
      <c r="BE49" s="468"/>
      <c r="BF49" s="468"/>
      <c r="BG49" s="468"/>
      <c r="BH49" s="468"/>
      <c r="BI49" s="468"/>
      <c r="BJ49" s="468"/>
    </row>
    <row r="50" spans="1:74" s="270" customFormat="1" ht="12" customHeight="1" x14ac:dyDescent="0.25">
      <c r="A50" s="93"/>
      <c r="B50" s="755" t="s">
        <v>808</v>
      </c>
      <c r="C50" s="756"/>
      <c r="D50" s="756"/>
      <c r="E50" s="756"/>
      <c r="F50" s="756"/>
      <c r="G50" s="756"/>
      <c r="H50" s="756"/>
      <c r="I50" s="756"/>
      <c r="J50" s="756"/>
      <c r="K50" s="756"/>
      <c r="L50" s="756"/>
      <c r="M50" s="756"/>
      <c r="N50" s="756"/>
      <c r="O50" s="756"/>
      <c r="P50" s="756"/>
      <c r="Q50" s="756"/>
      <c r="AY50" s="467"/>
      <c r="AZ50" s="467"/>
      <c r="BA50" s="467"/>
      <c r="BB50" s="467"/>
      <c r="BC50" s="467"/>
      <c r="BD50" s="467"/>
      <c r="BE50" s="467"/>
      <c r="BF50" s="467"/>
      <c r="BG50" s="467"/>
      <c r="BH50" s="467"/>
      <c r="BI50" s="467"/>
      <c r="BJ50" s="467"/>
    </row>
    <row r="51" spans="1:74" s="413" customFormat="1" ht="12" customHeight="1" x14ac:dyDescent="0.25">
      <c r="A51" s="412"/>
      <c r="B51" s="776" t="str">
        <f>"Notes: "&amp;"EIA completed modeling and analysis for this report on " &amp;Dates!D2&amp;"."</f>
        <v>Notes: EIA completed modeling and analysis for this report on Thursday May 5, 2022.</v>
      </c>
      <c r="C51" s="798"/>
      <c r="D51" s="798"/>
      <c r="E51" s="798"/>
      <c r="F51" s="798"/>
      <c r="G51" s="798"/>
      <c r="H51" s="798"/>
      <c r="I51" s="798"/>
      <c r="J51" s="798"/>
      <c r="K51" s="798"/>
      <c r="L51" s="798"/>
      <c r="M51" s="798"/>
      <c r="N51" s="798"/>
      <c r="O51" s="798"/>
      <c r="P51" s="798"/>
      <c r="Q51" s="777"/>
      <c r="AY51" s="468"/>
      <c r="AZ51" s="468"/>
      <c r="BA51" s="468"/>
      <c r="BB51" s="468"/>
      <c r="BC51" s="468"/>
      <c r="BD51" s="468"/>
      <c r="BE51" s="468"/>
      <c r="BF51" s="468"/>
      <c r="BG51" s="468"/>
      <c r="BH51" s="468"/>
      <c r="BI51" s="468"/>
      <c r="BJ51" s="468"/>
    </row>
    <row r="52" spans="1:74" s="413" customFormat="1" ht="12" customHeight="1" x14ac:dyDescent="0.25">
      <c r="A52" s="412"/>
      <c r="B52" s="749" t="s">
        <v>351</v>
      </c>
      <c r="C52" s="748"/>
      <c r="D52" s="748"/>
      <c r="E52" s="748"/>
      <c r="F52" s="748"/>
      <c r="G52" s="748"/>
      <c r="H52" s="748"/>
      <c r="I52" s="748"/>
      <c r="J52" s="748"/>
      <c r="K52" s="748"/>
      <c r="L52" s="748"/>
      <c r="M52" s="748"/>
      <c r="N52" s="748"/>
      <c r="O52" s="748"/>
      <c r="P52" s="748"/>
      <c r="Q52" s="748"/>
      <c r="AY52" s="468"/>
      <c r="AZ52" s="468"/>
      <c r="BA52" s="468"/>
      <c r="BB52" s="468"/>
      <c r="BC52" s="468"/>
      <c r="BD52" s="468"/>
      <c r="BE52" s="468"/>
      <c r="BF52" s="468"/>
      <c r="BG52" s="468"/>
      <c r="BH52" s="468"/>
      <c r="BI52" s="468"/>
      <c r="BJ52" s="468"/>
    </row>
    <row r="53" spans="1:74" s="413" customFormat="1" ht="12" customHeight="1" x14ac:dyDescent="0.25">
      <c r="A53" s="412"/>
      <c r="B53" s="742" t="s">
        <v>864</v>
      </c>
      <c r="C53" s="741"/>
      <c r="D53" s="741"/>
      <c r="E53" s="741"/>
      <c r="F53" s="741"/>
      <c r="G53" s="741"/>
      <c r="H53" s="741"/>
      <c r="I53" s="741"/>
      <c r="J53" s="741"/>
      <c r="K53" s="741"/>
      <c r="L53" s="741"/>
      <c r="M53" s="741"/>
      <c r="N53" s="741"/>
      <c r="O53" s="741"/>
      <c r="P53" s="741"/>
      <c r="Q53" s="735"/>
      <c r="AY53" s="468"/>
      <c r="AZ53" s="468"/>
      <c r="BA53" s="468"/>
      <c r="BB53" s="468"/>
      <c r="BC53" s="468"/>
      <c r="BD53" s="468"/>
      <c r="BE53" s="468"/>
      <c r="BF53" s="468"/>
      <c r="BG53" s="468"/>
      <c r="BH53" s="468"/>
      <c r="BI53" s="468"/>
      <c r="BJ53" s="468"/>
    </row>
    <row r="54" spans="1:74" s="413" customFormat="1" ht="12" customHeight="1" x14ac:dyDescent="0.25">
      <c r="A54" s="412"/>
      <c r="B54" s="744" t="s">
        <v>831</v>
      </c>
      <c r="C54" s="745"/>
      <c r="D54" s="745"/>
      <c r="E54" s="745"/>
      <c r="F54" s="745"/>
      <c r="G54" s="745"/>
      <c r="H54" s="745"/>
      <c r="I54" s="745"/>
      <c r="J54" s="745"/>
      <c r="K54" s="745"/>
      <c r="L54" s="745"/>
      <c r="M54" s="745"/>
      <c r="N54" s="745"/>
      <c r="O54" s="745"/>
      <c r="P54" s="745"/>
      <c r="Q54" s="735"/>
      <c r="AY54" s="468"/>
      <c r="AZ54" s="468"/>
      <c r="BA54" s="468"/>
      <c r="BB54" s="468"/>
      <c r="BC54" s="468"/>
      <c r="BD54" s="468"/>
      <c r="BE54" s="468"/>
      <c r="BF54" s="468"/>
      <c r="BG54" s="468"/>
      <c r="BH54" s="468"/>
      <c r="BI54" s="468"/>
      <c r="BJ54" s="468"/>
    </row>
    <row r="55" spans="1:74" s="414" customFormat="1" ht="12" customHeight="1" x14ac:dyDescent="0.25">
      <c r="A55" s="393"/>
      <c r="B55" s="764" t="s">
        <v>1362</v>
      </c>
      <c r="C55" s="735"/>
      <c r="D55" s="735"/>
      <c r="E55" s="735"/>
      <c r="F55" s="735"/>
      <c r="G55" s="735"/>
      <c r="H55" s="735"/>
      <c r="I55" s="735"/>
      <c r="J55" s="735"/>
      <c r="K55" s="735"/>
      <c r="L55" s="735"/>
      <c r="M55" s="735"/>
      <c r="N55" s="735"/>
      <c r="O55" s="735"/>
      <c r="P55" s="735"/>
      <c r="Q55" s="735"/>
      <c r="AY55" s="469"/>
      <c r="AZ55" s="469"/>
      <c r="BA55" s="469"/>
      <c r="BB55" s="469"/>
      <c r="BC55" s="469"/>
      <c r="BD55" s="469"/>
      <c r="BE55" s="469"/>
      <c r="BF55" s="469"/>
      <c r="BG55" s="469"/>
      <c r="BH55" s="469"/>
      <c r="BI55" s="469"/>
      <c r="BJ55" s="469"/>
    </row>
    <row r="56" spans="1:74" ht="10" x14ac:dyDescent="0.2">
      <c r="BD56" s="351"/>
      <c r="BE56" s="351"/>
      <c r="BF56" s="351"/>
      <c r="BK56" s="351"/>
      <c r="BL56" s="351"/>
      <c r="BM56" s="351"/>
      <c r="BN56" s="351"/>
      <c r="BO56" s="351"/>
      <c r="BP56" s="351"/>
      <c r="BQ56" s="351"/>
      <c r="BR56" s="351"/>
      <c r="BS56" s="351"/>
      <c r="BT56" s="351"/>
      <c r="BU56" s="351"/>
      <c r="BV56" s="351"/>
    </row>
    <row r="57" spans="1:74" ht="10" x14ac:dyDescent="0.2">
      <c r="BD57" s="351"/>
      <c r="BE57" s="351"/>
      <c r="BF57" s="351"/>
      <c r="BK57" s="351"/>
      <c r="BL57" s="351"/>
      <c r="BM57" s="351"/>
      <c r="BN57" s="351"/>
      <c r="BO57" s="351"/>
      <c r="BP57" s="351"/>
      <c r="BQ57" s="351"/>
      <c r="BR57" s="351"/>
      <c r="BS57" s="351"/>
      <c r="BT57" s="351"/>
      <c r="BU57" s="351"/>
      <c r="BV57" s="351"/>
    </row>
    <row r="58" spans="1:74" ht="10" x14ac:dyDescent="0.2">
      <c r="BD58" s="351"/>
      <c r="BE58" s="351"/>
      <c r="BF58" s="351"/>
      <c r="BK58" s="351"/>
      <c r="BL58" s="351"/>
      <c r="BM58" s="351"/>
      <c r="BN58" s="351"/>
      <c r="BO58" s="351"/>
      <c r="BP58" s="351"/>
      <c r="BQ58" s="351"/>
      <c r="BR58" s="351"/>
      <c r="BS58" s="351"/>
      <c r="BT58" s="351"/>
      <c r="BU58" s="351"/>
      <c r="BV58" s="351"/>
    </row>
    <row r="59" spans="1:74" ht="10" x14ac:dyDescent="0.2">
      <c r="BD59" s="351"/>
      <c r="BE59" s="351"/>
      <c r="BF59" s="351"/>
      <c r="BK59" s="351"/>
      <c r="BL59" s="351"/>
      <c r="BM59" s="351"/>
      <c r="BN59" s="351"/>
      <c r="BO59" s="351"/>
      <c r="BP59" s="351"/>
      <c r="BQ59" s="351"/>
      <c r="BR59" s="351"/>
      <c r="BS59" s="351"/>
      <c r="BT59" s="351"/>
      <c r="BU59" s="351"/>
      <c r="BV59" s="351"/>
    </row>
    <row r="60" spans="1:74" ht="10" x14ac:dyDescent="0.2">
      <c r="BD60" s="351"/>
      <c r="BE60" s="351"/>
      <c r="BF60" s="351"/>
      <c r="BK60" s="351"/>
      <c r="BL60" s="351"/>
      <c r="BM60" s="351"/>
      <c r="BN60" s="351"/>
      <c r="BO60" s="351"/>
      <c r="BP60" s="351"/>
      <c r="BQ60" s="351"/>
      <c r="BR60" s="351"/>
      <c r="BS60" s="351"/>
      <c r="BT60" s="351"/>
      <c r="BU60" s="351"/>
      <c r="BV60" s="351"/>
    </row>
    <row r="61" spans="1:74" ht="10" x14ac:dyDescent="0.2">
      <c r="BD61" s="351"/>
      <c r="BE61" s="351"/>
      <c r="BF61" s="351"/>
      <c r="BK61" s="351"/>
      <c r="BL61" s="351"/>
      <c r="BM61" s="351"/>
      <c r="BN61" s="351"/>
      <c r="BO61" s="351"/>
      <c r="BP61" s="351"/>
      <c r="BQ61" s="351"/>
      <c r="BR61" s="351"/>
      <c r="BS61" s="351"/>
      <c r="BT61" s="351"/>
      <c r="BU61" s="351"/>
      <c r="BV61" s="351"/>
    </row>
    <row r="62" spans="1:74" ht="10" x14ac:dyDescent="0.2">
      <c r="BD62" s="351"/>
      <c r="BE62" s="351"/>
      <c r="BF62" s="351"/>
      <c r="BK62" s="351"/>
      <c r="BL62" s="351"/>
      <c r="BM62" s="351"/>
      <c r="BN62" s="351"/>
      <c r="BO62" s="351"/>
      <c r="BP62" s="351"/>
      <c r="BQ62" s="351"/>
      <c r="BR62" s="351"/>
      <c r="BS62" s="351"/>
      <c r="BT62" s="351"/>
      <c r="BU62" s="351"/>
      <c r="BV62" s="351"/>
    </row>
    <row r="63" spans="1:74" ht="10" x14ac:dyDescent="0.2">
      <c r="BD63" s="351"/>
      <c r="BE63" s="351"/>
      <c r="BF63" s="351"/>
      <c r="BK63" s="351"/>
      <c r="BL63" s="351"/>
      <c r="BM63" s="351"/>
      <c r="BN63" s="351"/>
      <c r="BO63" s="351"/>
      <c r="BP63" s="351"/>
      <c r="BQ63" s="351"/>
      <c r="BR63" s="351"/>
      <c r="BS63" s="351"/>
      <c r="BT63" s="351"/>
      <c r="BU63" s="351"/>
      <c r="BV63" s="351"/>
    </row>
    <row r="64" spans="1:74" ht="10" x14ac:dyDescent="0.2">
      <c r="BD64" s="351"/>
      <c r="BE64" s="351"/>
      <c r="BF64" s="351"/>
      <c r="BK64" s="351"/>
      <c r="BL64" s="351"/>
      <c r="BM64" s="351"/>
      <c r="BN64" s="351"/>
      <c r="BO64" s="351"/>
      <c r="BP64" s="351"/>
      <c r="BQ64" s="351"/>
      <c r="BR64" s="351"/>
      <c r="BS64" s="351"/>
      <c r="BT64" s="351"/>
      <c r="BU64" s="351"/>
      <c r="BV64" s="351"/>
    </row>
    <row r="65" spans="56:74" ht="10" x14ac:dyDescent="0.2">
      <c r="BD65" s="351"/>
      <c r="BE65" s="351"/>
      <c r="BF65" s="351"/>
      <c r="BK65" s="351"/>
      <c r="BL65" s="351"/>
      <c r="BM65" s="351"/>
      <c r="BN65" s="351"/>
      <c r="BO65" s="351"/>
      <c r="BP65" s="351"/>
      <c r="BQ65" s="351"/>
      <c r="BR65" s="351"/>
      <c r="BS65" s="351"/>
      <c r="BT65" s="351"/>
      <c r="BU65" s="351"/>
      <c r="BV65" s="351"/>
    </row>
    <row r="66" spans="56:74" x14ac:dyDescent="0.25">
      <c r="BK66" s="351"/>
      <c r="BL66" s="351"/>
      <c r="BM66" s="351"/>
      <c r="BN66" s="351"/>
      <c r="BO66" s="351"/>
      <c r="BP66" s="351"/>
      <c r="BQ66" s="351"/>
      <c r="BR66" s="351"/>
      <c r="BS66" s="351"/>
      <c r="BT66" s="351"/>
      <c r="BU66" s="351"/>
      <c r="BV66" s="351"/>
    </row>
    <row r="67" spans="56:74" x14ac:dyDescent="0.25">
      <c r="BK67" s="351"/>
      <c r="BL67" s="351"/>
      <c r="BM67" s="351"/>
      <c r="BN67" s="351"/>
      <c r="BO67" s="351"/>
      <c r="BP67" s="351"/>
      <c r="BQ67" s="351"/>
      <c r="BR67" s="351"/>
      <c r="BS67" s="351"/>
      <c r="BT67" s="351"/>
      <c r="BU67" s="351"/>
      <c r="BV67" s="351"/>
    </row>
    <row r="68" spans="56:74" x14ac:dyDescent="0.25">
      <c r="BK68" s="351"/>
      <c r="BL68" s="351"/>
      <c r="BM68" s="351"/>
      <c r="BN68" s="351"/>
      <c r="BO68" s="351"/>
      <c r="BP68" s="351"/>
      <c r="BQ68" s="351"/>
      <c r="BR68" s="351"/>
      <c r="BS68" s="351"/>
      <c r="BT68" s="351"/>
      <c r="BU68" s="351"/>
      <c r="BV68" s="351"/>
    </row>
    <row r="69" spans="56:74" x14ac:dyDescent="0.25">
      <c r="BK69" s="351"/>
      <c r="BL69" s="351"/>
      <c r="BM69" s="351"/>
      <c r="BN69" s="351"/>
      <c r="BO69" s="351"/>
      <c r="BP69" s="351"/>
      <c r="BQ69" s="351"/>
      <c r="BR69" s="351"/>
      <c r="BS69" s="351"/>
      <c r="BT69" s="351"/>
      <c r="BU69" s="351"/>
      <c r="BV69" s="351"/>
    </row>
    <row r="70" spans="56:74" x14ac:dyDescent="0.25">
      <c r="BK70" s="351"/>
      <c r="BL70" s="351"/>
      <c r="BM70" s="351"/>
      <c r="BN70" s="351"/>
      <c r="BO70" s="351"/>
      <c r="BP70" s="351"/>
      <c r="BQ70" s="351"/>
      <c r="BR70" s="351"/>
      <c r="BS70" s="351"/>
      <c r="BT70" s="351"/>
      <c r="BU70" s="351"/>
      <c r="BV70" s="351"/>
    </row>
    <row r="71" spans="56:74" x14ac:dyDescent="0.25">
      <c r="BK71" s="351"/>
      <c r="BL71" s="351"/>
      <c r="BM71" s="351"/>
      <c r="BN71" s="351"/>
      <c r="BO71" s="351"/>
      <c r="BP71" s="351"/>
      <c r="BQ71" s="351"/>
      <c r="BR71" s="351"/>
      <c r="BS71" s="351"/>
      <c r="BT71" s="351"/>
      <c r="BU71" s="351"/>
      <c r="BV71" s="351"/>
    </row>
    <row r="72" spans="56:74" x14ac:dyDescent="0.25">
      <c r="BK72" s="351"/>
      <c r="BL72" s="351"/>
      <c r="BM72" s="351"/>
      <c r="BN72" s="351"/>
      <c r="BO72" s="351"/>
      <c r="BP72" s="351"/>
      <c r="BQ72" s="351"/>
      <c r="BR72" s="351"/>
      <c r="BS72" s="351"/>
      <c r="BT72" s="351"/>
      <c r="BU72" s="351"/>
      <c r="BV72" s="351"/>
    </row>
    <row r="73" spans="56:74" x14ac:dyDescent="0.25">
      <c r="BK73" s="351"/>
      <c r="BL73" s="351"/>
      <c r="BM73" s="351"/>
      <c r="BN73" s="351"/>
      <c r="BO73" s="351"/>
      <c r="BP73" s="351"/>
      <c r="BQ73" s="351"/>
      <c r="BR73" s="351"/>
      <c r="BS73" s="351"/>
      <c r="BT73" s="351"/>
      <c r="BU73" s="351"/>
      <c r="BV73" s="351"/>
    </row>
    <row r="74" spans="56:74" x14ac:dyDescent="0.25">
      <c r="BK74" s="351"/>
      <c r="BL74" s="351"/>
      <c r="BM74" s="351"/>
      <c r="BN74" s="351"/>
      <c r="BO74" s="351"/>
      <c r="BP74" s="351"/>
      <c r="BQ74" s="351"/>
      <c r="BR74" s="351"/>
      <c r="BS74" s="351"/>
      <c r="BT74" s="351"/>
      <c r="BU74" s="351"/>
      <c r="BV74" s="351"/>
    </row>
    <row r="75" spans="56:74" x14ac:dyDescent="0.25">
      <c r="BK75" s="351"/>
      <c r="BL75" s="351"/>
      <c r="BM75" s="351"/>
      <c r="BN75" s="351"/>
      <c r="BO75" s="351"/>
      <c r="BP75" s="351"/>
      <c r="BQ75" s="351"/>
      <c r="BR75" s="351"/>
      <c r="BS75" s="351"/>
      <c r="BT75" s="351"/>
      <c r="BU75" s="351"/>
      <c r="BV75" s="351"/>
    </row>
    <row r="76" spans="56:74" x14ac:dyDescent="0.25">
      <c r="BK76" s="351"/>
      <c r="BL76" s="351"/>
      <c r="BM76" s="351"/>
      <c r="BN76" s="351"/>
      <c r="BO76" s="351"/>
      <c r="BP76" s="351"/>
      <c r="BQ76" s="351"/>
      <c r="BR76" s="351"/>
      <c r="BS76" s="351"/>
      <c r="BT76" s="351"/>
      <c r="BU76" s="351"/>
      <c r="BV76" s="351"/>
    </row>
    <row r="77" spans="56:74" x14ac:dyDescent="0.25">
      <c r="BK77" s="351"/>
      <c r="BL77" s="351"/>
      <c r="BM77" s="351"/>
      <c r="BN77" s="351"/>
      <c r="BO77" s="351"/>
      <c r="BP77" s="351"/>
      <c r="BQ77" s="351"/>
      <c r="BR77" s="351"/>
      <c r="BS77" s="351"/>
      <c r="BT77" s="351"/>
      <c r="BU77" s="351"/>
      <c r="BV77" s="351"/>
    </row>
    <row r="78" spans="56:74" x14ac:dyDescent="0.25">
      <c r="BK78" s="351"/>
      <c r="BL78" s="351"/>
      <c r="BM78" s="351"/>
      <c r="BN78" s="351"/>
      <c r="BO78" s="351"/>
      <c r="BP78" s="351"/>
      <c r="BQ78" s="351"/>
      <c r="BR78" s="351"/>
      <c r="BS78" s="351"/>
      <c r="BT78" s="351"/>
      <c r="BU78" s="351"/>
      <c r="BV78" s="351"/>
    </row>
    <row r="79" spans="56:74" x14ac:dyDescent="0.25">
      <c r="BK79" s="351"/>
      <c r="BL79" s="351"/>
      <c r="BM79" s="351"/>
      <c r="BN79" s="351"/>
      <c r="BO79" s="351"/>
      <c r="BP79" s="351"/>
      <c r="BQ79" s="351"/>
      <c r="BR79" s="351"/>
      <c r="BS79" s="351"/>
      <c r="BT79" s="351"/>
      <c r="BU79" s="351"/>
      <c r="BV79" s="351"/>
    </row>
    <row r="80" spans="56: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100" customWidth="1"/>
    <col min="2" max="2" width="26.81640625" style="100" customWidth="1"/>
    <col min="3" max="50" width="6.54296875" style="100" customWidth="1"/>
    <col min="51" max="55" width="6.54296875" style="344" customWidth="1"/>
    <col min="56" max="58" width="6.54296875" style="598" customWidth="1"/>
    <col min="59" max="62" width="6.54296875" style="344" customWidth="1"/>
    <col min="63" max="74" width="6.54296875" style="100" customWidth="1"/>
    <col min="75" max="16384" width="11" style="100"/>
  </cols>
  <sheetData>
    <row r="1" spans="1:74" ht="15.65" customHeight="1" x14ac:dyDescent="0.3">
      <c r="A1" s="759" t="s">
        <v>792</v>
      </c>
      <c r="B1" s="806" t="s">
        <v>805</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76"/>
    </row>
    <row r="2" spans="1:74" ht="14.15" customHeight="1"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01"/>
      <c r="B5" s="102" t="s">
        <v>1114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1108</v>
      </c>
      <c r="B6" s="197" t="s">
        <v>451</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378.96670226999998</v>
      </c>
      <c r="AZ6" s="266">
        <v>327.76684566</v>
      </c>
      <c r="BA6" s="266">
        <v>328.53179999999998</v>
      </c>
      <c r="BB6" s="266">
        <v>303.6576</v>
      </c>
      <c r="BC6" s="309">
        <v>328.7167</v>
      </c>
      <c r="BD6" s="309">
        <v>372.0684</v>
      </c>
      <c r="BE6" s="309">
        <v>411.51710000000003</v>
      </c>
      <c r="BF6" s="309">
        <v>407.39460000000003</v>
      </c>
      <c r="BG6" s="309">
        <v>349.65800000000002</v>
      </c>
      <c r="BH6" s="309">
        <v>321.18110000000001</v>
      </c>
      <c r="BI6" s="309">
        <v>314.13220000000001</v>
      </c>
      <c r="BJ6" s="309">
        <v>353.55939999999998</v>
      </c>
      <c r="BK6" s="309">
        <v>370.29500000000002</v>
      </c>
      <c r="BL6" s="309">
        <v>320.36849999999998</v>
      </c>
      <c r="BM6" s="309">
        <v>328.30680000000001</v>
      </c>
      <c r="BN6" s="309">
        <v>300.98329999999999</v>
      </c>
      <c r="BO6" s="309">
        <v>331.35939999999999</v>
      </c>
      <c r="BP6" s="309">
        <v>374.38549999999998</v>
      </c>
      <c r="BQ6" s="309">
        <v>412.64580000000001</v>
      </c>
      <c r="BR6" s="309">
        <v>411.95650000000001</v>
      </c>
      <c r="BS6" s="309">
        <v>351.56959999999998</v>
      </c>
      <c r="BT6" s="309">
        <v>324.78989999999999</v>
      </c>
      <c r="BU6" s="309">
        <v>317.70690000000002</v>
      </c>
      <c r="BV6" s="309">
        <v>357.83179999999999</v>
      </c>
    </row>
    <row r="7" spans="1:74" ht="11.15" customHeight="1" x14ac:dyDescent="0.25">
      <c r="A7" s="101" t="s">
        <v>1109</v>
      </c>
      <c r="B7" s="130" t="s">
        <v>1315</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365.20371424000001</v>
      </c>
      <c r="AZ7" s="266">
        <v>315.74656758999998</v>
      </c>
      <c r="BA7" s="266">
        <v>315.72289999999998</v>
      </c>
      <c r="BB7" s="266">
        <v>291.53769999999997</v>
      </c>
      <c r="BC7" s="309">
        <v>316.17149999999998</v>
      </c>
      <c r="BD7" s="309">
        <v>359.22930000000002</v>
      </c>
      <c r="BE7" s="309">
        <v>397.73070000000001</v>
      </c>
      <c r="BF7" s="309">
        <v>393.62009999999998</v>
      </c>
      <c r="BG7" s="309">
        <v>336.81259999999997</v>
      </c>
      <c r="BH7" s="309">
        <v>308.6302</v>
      </c>
      <c r="BI7" s="309">
        <v>301.39530000000002</v>
      </c>
      <c r="BJ7" s="309">
        <v>340.0369</v>
      </c>
      <c r="BK7" s="309">
        <v>356.83210000000003</v>
      </c>
      <c r="BL7" s="309">
        <v>308.41050000000001</v>
      </c>
      <c r="BM7" s="309">
        <v>315.51870000000002</v>
      </c>
      <c r="BN7" s="309">
        <v>288.75400000000002</v>
      </c>
      <c r="BO7" s="309">
        <v>318.55849999999998</v>
      </c>
      <c r="BP7" s="309">
        <v>361.20749999999998</v>
      </c>
      <c r="BQ7" s="309">
        <v>398.4513</v>
      </c>
      <c r="BR7" s="309">
        <v>397.75650000000002</v>
      </c>
      <c r="BS7" s="309">
        <v>338.3141</v>
      </c>
      <c r="BT7" s="309">
        <v>311.83690000000001</v>
      </c>
      <c r="BU7" s="309">
        <v>304.59120000000001</v>
      </c>
      <c r="BV7" s="309">
        <v>343.9255</v>
      </c>
    </row>
    <row r="8" spans="1:74" ht="11.15" customHeight="1" x14ac:dyDescent="0.25">
      <c r="A8" s="101" t="s">
        <v>1316</v>
      </c>
      <c r="B8" s="130" t="s">
        <v>1317</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12.559531173</v>
      </c>
      <c r="AZ8" s="266">
        <v>10.986919212</v>
      </c>
      <c r="BA8" s="266">
        <v>11.756130000000001</v>
      </c>
      <c r="BB8" s="266">
        <v>11.1312</v>
      </c>
      <c r="BC8" s="309">
        <v>11.518929999999999</v>
      </c>
      <c r="BD8" s="309">
        <v>11.761430000000001</v>
      </c>
      <c r="BE8" s="309">
        <v>12.557969999999999</v>
      </c>
      <c r="BF8" s="309">
        <v>12.560219999999999</v>
      </c>
      <c r="BG8" s="309">
        <v>11.737780000000001</v>
      </c>
      <c r="BH8" s="309">
        <v>11.503740000000001</v>
      </c>
      <c r="BI8" s="309">
        <v>11.72221</v>
      </c>
      <c r="BJ8" s="309">
        <v>12.42177</v>
      </c>
      <c r="BK8" s="309">
        <v>12.325749999999999</v>
      </c>
      <c r="BL8" s="309">
        <v>10.943759999999999</v>
      </c>
      <c r="BM8" s="309">
        <v>11.70487</v>
      </c>
      <c r="BN8" s="309">
        <v>11.204000000000001</v>
      </c>
      <c r="BO8" s="309">
        <v>11.729810000000001</v>
      </c>
      <c r="BP8" s="309">
        <v>12.05419</v>
      </c>
      <c r="BQ8" s="309">
        <v>12.920529999999999</v>
      </c>
      <c r="BR8" s="309">
        <v>12.94214</v>
      </c>
      <c r="BS8" s="309">
        <v>12.108750000000001</v>
      </c>
      <c r="BT8" s="309">
        <v>11.866899999999999</v>
      </c>
      <c r="BU8" s="309">
        <v>12.065519999999999</v>
      </c>
      <c r="BV8" s="309">
        <v>12.773099999999999</v>
      </c>
    </row>
    <row r="9" spans="1:74" ht="11.15" customHeight="1" x14ac:dyDescent="0.25">
      <c r="A9" s="101" t="s">
        <v>1318</v>
      </c>
      <c r="B9" s="130" t="s">
        <v>1319</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1.2034568539999999</v>
      </c>
      <c r="AZ9" s="266">
        <v>1.0333588600000001</v>
      </c>
      <c r="BA9" s="266">
        <v>1.0527249999999999</v>
      </c>
      <c r="BB9" s="266">
        <v>0.98871189999999998</v>
      </c>
      <c r="BC9" s="309">
        <v>1.026284</v>
      </c>
      <c r="BD9" s="309">
        <v>1.0776539999999999</v>
      </c>
      <c r="BE9" s="309">
        <v>1.2284809999999999</v>
      </c>
      <c r="BF9" s="309">
        <v>1.2143120000000001</v>
      </c>
      <c r="BG9" s="309">
        <v>1.107537</v>
      </c>
      <c r="BH9" s="309">
        <v>1.047164</v>
      </c>
      <c r="BI9" s="309">
        <v>1.0146790000000001</v>
      </c>
      <c r="BJ9" s="309">
        <v>1.1006959999999999</v>
      </c>
      <c r="BK9" s="309">
        <v>1.13723</v>
      </c>
      <c r="BL9" s="309">
        <v>1.014259</v>
      </c>
      <c r="BM9" s="309">
        <v>1.083189</v>
      </c>
      <c r="BN9" s="309">
        <v>1.025363</v>
      </c>
      <c r="BO9" s="309">
        <v>1.07114</v>
      </c>
      <c r="BP9" s="309">
        <v>1.123831</v>
      </c>
      <c r="BQ9" s="309">
        <v>1.2739750000000001</v>
      </c>
      <c r="BR9" s="309">
        <v>1.2578480000000001</v>
      </c>
      <c r="BS9" s="309">
        <v>1.1467369999999999</v>
      </c>
      <c r="BT9" s="309">
        <v>1.086152</v>
      </c>
      <c r="BU9" s="309">
        <v>1.050138</v>
      </c>
      <c r="BV9" s="309">
        <v>1.133202</v>
      </c>
    </row>
    <row r="10" spans="1:74" ht="11.15" customHeight="1" x14ac:dyDescent="0.25">
      <c r="A10" s="104" t="s">
        <v>1110</v>
      </c>
      <c r="B10" s="130" t="s">
        <v>452</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4.6726558005000003</v>
      </c>
      <c r="AZ10" s="266">
        <v>2.9930240290999999</v>
      </c>
      <c r="BA10" s="266">
        <v>3.447505</v>
      </c>
      <c r="BB10" s="266">
        <v>3.3196099999999999</v>
      </c>
      <c r="BC10" s="309">
        <v>3.8416890000000001</v>
      </c>
      <c r="BD10" s="309">
        <v>4.3183800000000003</v>
      </c>
      <c r="BE10" s="309">
        <v>4.9981640000000001</v>
      </c>
      <c r="BF10" s="309">
        <v>5.2318369999999996</v>
      </c>
      <c r="BG10" s="309">
        <v>3.895864</v>
      </c>
      <c r="BH10" s="309">
        <v>3.4125109999999999</v>
      </c>
      <c r="BI10" s="309">
        <v>3.674973</v>
      </c>
      <c r="BJ10" s="309">
        <v>4.0603100000000003</v>
      </c>
      <c r="BK10" s="309">
        <v>4.5061850000000003</v>
      </c>
      <c r="BL10" s="309">
        <v>3.7250019999999999</v>
      </c>
      <c r="BM10" s="309">
        <v>4.1357809999999997</v>
      </c>
      <c r="BN10" s="309">
        <v>3.72573</v>
      </c>
      <c r="BO10" s="309">
        <v>4.2170129999999997</v>
      </c>
      <c r="BP10" s="309">
        <v>4.6490150000000003</v>
      </c>
      <c r="BQ10" s="309">
        <v>5.2676090000000002</v>
      </c>
      <c r="BR10" s="309">
        <v>5.4684270000000001</v>
      </c>
      <c r="BS10" s="309">
        <v>4.0946009999999999</v>
      </c>
      <c r="BT10" s="309">
        <v>3.5849139999999999</v>
      </c>
      <c r="BU10" s="309">
        <v>3.8111899999999999</v>
      </c>
      <c r="BV10" s="309">
        <v>4.1718229999999998</v>
      </c>
    </row>
    <row r="11" spans="1:74" ht="11.15" customHeight="1" x14ac:dyDescent="0.25">
      <c r="A11" s="104" t="s">
        <v>1111</v>
      </c>
      <c r="B11" s="130" t="s">
        <v>394</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383.63935807000001</v>
      </c>
      <c r="AZ11" s="266">
        <v>330.75986969000002</v>
      </c>
      <c r="BA11" s="266">
        <v>331.97930000000002</v>
      </c>
      <c r="BB11" s="266">
        <v>306.97719999999998</v>
      </c>
      <c r="BC11" s="309">
        <v>332.55840000000001</v>
      </c>
      <c r="BD11" s="309">
        <v>376.38679999999999</v>
      </c>
      <c r="BE11" s="309">
        <v>416.51530000000002</v>
      </c>
      <c r="BF11" s="309">
        <v>412.62639999999999</v>
      </c>
      <c r="BG11" s="309">
        <v>353.55380000000002</v>
      </c>
      <c r="BH11" s="309">
        <v>324.59359999999998</v>
      </c>
      <c r="BI11" s="309">
        <v>317.80720000000002</v>
      </c>
      <c r="BJ11" s="309">
        <v>357.61970000000002</v>
      </c>
      <c r="BK11" s="309">
        <v>374.80119999999999</v>
      </c>
      <c r="BL11" s="309">
        <v>324.09350000000001</v>
      </c>
      <c r="BM11" s="309">
        <v>332.4425</v>
      </c>
      <c r="BN11" s="309">
        <v>304.709</v>
      </c>
      <c r="BO11" s="309">
        <v>335.57639999999998</v>
      </c>
      <c r="BP11" s="309">
        <v>379.03449999999998</v>
      </c>
      <c r="BQ11" s="309">
        <v>417.91340000000002</v>
      </c>
      <c r="BR11" s="309">
        <v>417.42489999999998</v>
      </c>
      <c r="BS11" s="309">
        <v>355.66419999999999</v>
      </c>
      <c r="BT11" s="309">
        <v>328.37479999999999</v>
      </c>
      <c r="BU11" s="309">
        <v>321.51799999999997</v>
      </c>
      <c r="BV11" s="309">
        <v>362.00369999999998</v>
      </c>
    </row>
    <row r="12" spans="1:74" ht="11.15" customHeight="1" x14ac:dyDescent="0.25">
      <c r="A12" s="104" t="s">
        <v>1112</v>
      </c>
      <c r="B12" s="130" t="s">
        <v>345</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34.719703742999997</v>
      </c>
      <c r="AZ12" s="266">
        <v>15.808109124</v>
      </c>
      <c r="BA12" s="266">
        <v>18.566949999999999</v>
      </c>
      <c r="BB12" s="266">
        <v>15.12227</v>
      </c>
      <c r="BC12" s="309">
        <v>24.277830000000002</v>
      </c>
      <c r="BD12" s="309">
        <v>25.727589999999999</v>
      </c>
      <c r="BE12" s="309">
        <v>27.324680000000001</v>
      </c>
      <c r="BF12" s="309">
        <v>21.699539999999999</v>
      </c>
      <c r="BG12" s="309">
        <v>6.6285119999999997</v>
      </c>
      <c r="BH12" s="309">
        <v>8.944998</v>
      </c>
      <c r="BI12" s="309">
        <v>17.73959</v>
      </c>
      <c r="BJ12" s="309">
        <v>24.753270000000001</v>
      </c>
      <c r="BK12" s="309">
        <v>19.119440000000001</v>
      </c>
      <c r="BL12" s="309">
        <v>9.1929820000000007</v>
      </c>
      <c r="BM12" s="309">
        <v>14.792160000000001</v>
      </c>
      <c r="BN12" s="309">
        <v>12.75231</v>
      </c>
      <c r="BO12" s="309">
        <v>26.018070000000002</v>
      </c>
      <c r="BP12" s="309">
        <v>25.6783</v>
      </c>
      <c r="BQ12" s="309">
        <v>27.163170000000001</v>
      </c>
      <c r="BR12" s="309">
        <v>22.588629999999998</v>
      </c>
      <c r="BS12" s="309">
        <v>4.1235179999999998</v>
      </c>
      <c r="BT12" s="309">
        <v>9.0223610000000001</v>
      </c>
      <c r="BU12" s="309">
        <v>17.9191</v>
      </c>
      <c r="BV12" s="309">
        <v>25.032620000000001</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342"/>
      <c r="BD13" s="342"/>
      <c r="BE13" s="342"/>
      <c r="BF13" s="342"/>
      <c r="BG13" s="342"/>
      <c r="BH13" s="342"/>
      <c r="BI13" s="342"/>
      <c r="BJ13" s="342"/>
      <c r="BK13" s="342"/>
      <c r="BL13" s="342"/>
      <c r="BM13" s="342"/>
      <c r="BN13" s="342"/>
      <c r="BO13" s="342"/>
      <c r="BP13" s="342"/>
      <c r="BQ13" s="342"/>
      <c r="BR13" s="342"/>
      <c r="BS13" s="342"/>
      <c r="BT13" s="342"/>
      <c r="BU13" s="342"/>
      <c r="BV13" s="342"/>
    </row>
    <row r="14" spans="1:74" ht="11.15" customHeight="1" x14ac:dyDescent="0.25">
      <c r="A14" s="101"/>
      <c r="B14" s="106" t="s">
        <v>1113</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5" customHeight="1" x14ac:dyDescent="0.25">
      <c r="A15" s="104" t="s">
        <v>1115</v>
      </c>
      <c r="B15" s="130" t="s">
        <v>453</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336.69183415999998</v>
      </c>
      <c r="AZ15" s="266">
        <v>304.27226301000002</v>
      </c>
      <c r="BA15" s="266">
        <v>302.03222262999998</v>
      </c>
      <c r="BB15" s="266">
        <v>281.08695074000002</v>
      </c>
      <c r="BC15" s="309">
        <v>297.13470000000001</v>
      </c>
      <c r="BD15" s="309">
        <v>339.25220000000002</v>
      </c>
      <c r="BE15" s="309">
        <v>376.94189999999998</v>
      </c>
      <c r="BF15" s="309">
        <v>378.68880000000001</v>
      </c>
      <c r="BG15" s="309">
        <v>335.51280000000003</v>
      </c>
      <c r="BH15" s="309">
        <v>304.49770000000001</v>
      </c>
      <c r="BI15" s="309">
        <v>288.75139999999999</v>
      </c>
      <c r="BJ15" s="309">
        <v>320.85230000000001</v>
      </c>
      <c r="BK15" s="309">
        <v>343.72050000000002</v>
      </c>
      <c r="BL15" s="309">
        <v>304.27629999999999</v>
      </c>
      <c r="BM15" s="309">
        <v>306.28870000000001</v>
      </c>
      <c r="BN15" s="309">
        <v>281.0915</v>
      </c>
      <c r="BO15" s="309">
        <v>298.18529999999998</v>
      </c>
      <c r="BP15" s="309">
        <v>341.6481</v>
      </c>
      <c r="BQ15" s="309">
        <v>378.13900000000001</v>
      </c>
      <c r="BR15" s="309">
        <v>382.22019999999998</v>
      </c>
      <c r="BS15" s="309">
        <v>339.7638</v>
      </c>
      <c r="BT15" s="309">
        <v>307.84429999999998</v>
      </c>
      <c r="BU15" s="309">
        <v>291.94619999999998</v>
      </c>
      <c r="BV15" s="309">
        <v>324.61590000000001</v>
      </c>
    </row>
    <row r="16" spans="1:74" ht="11.15" customHeight="1" x14ac:dyDescent="0.25">
      <c r="A16" s="730" t="s">
        <v>1151</v>
      </c>
      <c r="B16" s="130" t="s">
        <v>388</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140.59360425</v>
      </c>
      <c r="AZ16" s="266">
        <v>126.23010856000001</v>
      </c>
      <c r="BA16" s="266">
        <v>113.03663526</v>
      </c>
      <c r="BB16" s="266">
        <v>96.221275352999996</v>
      </c>
      <c r="BC16" s="309">
        <v>103.57940000000001</v>
      </c>
      <c r="BD16" s="309">
        <v>130.0616</v>
      </c>
      <c r="BE16" s="309">
        <v>154.2774</v>
      </c>
      <c r="BF16" s="309">
        <v>153.65190000000001</v>
      </c>
      <c r="BG16" s="309">
        <v>127.4115</v>
      </c>
      <c r="BH16" s="309">
        <v>104.044</v>
      </c>
      <c r="BI16" s="309">
        <v>99.854169999999996</v>
      </c>
      <c r="BJ16" s="309">
        <v>126.5121</v>
      </c>
      <c r="BK16" s="309">
        <v>144.24010000000001</v>
      </c>
      <c r="BL16" s="309">
        <v>123.84480000000001</v>
      </c>
      <c r="BM16" s="309">
        <v>114.4136</v>
      </c>
      <c r="BN16" s="309">
        <v>94.88673</v>
      </c>
      <c r="BO16" s="309">
        <v>102.6138</v>
      </c>
      <c r="BP16" s="309">
        <v>130.57939999999999</v>
      </c>
      <c r="BQ16" s="309">
        <v>153.9025</v>
      </c>
      <c r="BR16" s="309">
        <v>155.08959999999999</v>
      </c>
      <c r="BS16" s="309">
        <v>129.6559</v>
      </c>
      <c r="BT16" s="309">
        <v>105.86660000000001</v>
      </c>
      <c r="BU16" s="309">
        <v>101.6751</v>
      </c>
      <c r="BV16" s="309">
        <v>128.9624</v>
      </c>
    </row>
    <row r="17" spans="1:74" ht="11.15" customHeight="1" x14ac:dyDescent="0.25">
      <c r="A17" s="501" t="s">
        <v>1162</v>
      </c>
      <c r="B17" s="130" t="s">
        <v>387</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101.56084559999999</v>
      </c>
      <c r="BA17" s="266">
        <v>107.55329476</v>
      </c>
      <c r="BB17" s="266">
        <v>102.66886429</v>
      </c>
      <c r="BC17" s="309">
        <v>108.1207</v>
      </c>
      <c r="BD17" s="309">
        <v>120.9246</v>
      </c>
      <c r="BE17" s="309">
        <v>130.52279999999999</v>
      </c>
      <c r="BF17" s="309">
        <v>131.6662</v>
      </c>
      <c r="BG17" s="309">
        <v>119.59399999999999</v>
      </c>
      <c r="BH17" s="309">
        <v>113.3989</v>
      </c>
      <c r="BI17" s="309">
        <v>104.44840000000001</v>
      </c>
      <c r="BJ17" s="309">
        <v>109.70229999999999</v>
      </c>
      <c r="BK17" s="309">
        <v>112.7127</v>
      </c>
      <c r="BL17" s="309">
        <v>101.9268</v>
      </c>
      <c r="BM17" s="309">
        <v>108.3613</v>
      </c>
      <c r="BN17" s="309">
        <v>102.1153</v>
      </c>
      <c r="BO17" s="309">
        <v>108.39019999999999</v>
      </c>
      <c r="BP17" s="309">
        <v>121.18729999999999</v>
      </c>
      <c r="BQ17" s="309">
        <v>130.33199999999999</v>
      </c>
      <c r="BR17" s="309">
        <v>132.13579999999999</v>
      </c>
      <c r="BS17" s="309">
        <v>120.145</v>
      </c>
      <c r="BT17" s="309">
        <v>113.7685</v>
      </c>
      <c r="BU17" s="309">
        <v>104.7359</v>
      </c>
      <c r="BV17" s="309">
        <v>109.9083</v>
      </c>
    </row>
    <row r="18" spans="1:74" ht="11.15" customHeight="1" x14ac:dyDescent="0.25">
      <c r="A18" s="501" t="s">
        <v>1173</v>
      </c>
      <c r="B18" s="130" t="s">
        <v>386</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83.286060419999998</v>
      </c>
      <c r="AZ18" s="266">
        <v>75.917056040000006</v>
      </c>
      <c r="BA18" s="266">
        <v>80.903257572000001</v>
      </c>
      <c r="BB18" s="266">
        <v>81.689255274999994</v>
      </c>
      <c r="BC18" s="309">
        <v>84.939850000000007</v>
      </c>
      <c r="BD18" s="309">
        <v>87.748909999999995</v>
      </c>
      <c r="BE18" s="309">
        <v>91.607439999999997</v>
      </c>
      <c r="BF18" s="309">
        <v>92.842820000000003</v>
      </c>
      <c r="BG18" s="309">
        <v>87.987409999999997</v>
      </c>
      <c r="BH18" s="309">
        <v>86.551029999999997</v>
      </c>
      <c r="BI18" s="309">
        <v>83.953810000000004</v>
      </c>
      <c r="BJ18" s="309">
        <v>84.095619999999997</v>
      </c>
      <c r="BK18" s="309">
        <v>86.204210000000003</v>
      </c>
      <c r="BL18" s="309">
        <v>77.954099999999997</v>
      </c>
      <c r="BM18" s="309">
        <v>82.982759999999999</v>
      </c>
      <c r="BN18" s="309">
        <v>83.587829999999997</v>
      </c>
      <c r="BO18" s="309">
        <v>86.68929</v>
      </c>
      <c r="BP18" s="309">
        <v>89.367069999999998</v>
      </c>
      <c r="BQ18" s="309">
        <v>93.372569999999996</v>
      </c>
      <c r="BR18" s="309">
        <v>94.469059999999999</v>
      </c>
      <c r="BS18" s="309">
        <v>89.444810000000004</v>
      </c>
      <c r="BT18" s="309">
        <v>87.707189999999997</v>
      </c>
      <c r="BU18" s="309">
        <v>85.041690000000003</v>
      </c>
      <c r="BV18" s="309">
        <v>85.204260000000005</v>
      </c>
    </row>
    <row r="19" spans="1:74" ht="11.15" customHeight="1" x14ac:dyDescent="0.25">
      <c r="A19" s="501" t="s">
        <v>1389</v>
      </c>
      <c r="B19" s="130" t="s">
        <v>804</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0.56445445999999999</v>
      </c>
      <c r="AZ19" s="266">
        <v>0.56425281000000005</v>
      </c>
      <c r="BA19" s="266">
        <v>0.53903503656999996</v>
      </c>
      <c r="BB19" s="266">
        <v>0.50755581919000003</v>
      </c>
      <c r="BC19" s="309">
        <v>0.49477719999999997</v>
      </c>
      <c r="BD19" s="309">
        <v>0.51705429999999997</v>
      </c>
      <c r="BE19" s="309">
        <v>0.53426560000000001</v>
      </c>
      <c r="BF19" s="309">
        <v>0.52793509999999999</v>
      </c>
      <c r="BG19" s="309">
        <v>0.51989339999999995</v>
      </c>
      <c r="BH19" s="309">
        <v>0.50368310000000005</v>
      </c>
      <c r="BI19" s="309">
        <v>0.49504359999999997</v>
      </c>
      <c r="BJ19" s="309">
        <v>0.54223350000000003</v>
      </c>
      <c r="BK19" s="309">
        <v>0.56343869999999996</v>
      </c>
      <c r="BL19" s="309">
        <v>0.55064040000000003</v>
      </c>
      <c r="BM19" s="309">
        <v>0.53107179999999998</v>
      </c>
      <c r="BN19" s="309">
        <v>0.50165199999999999</v>
      </c>
      <c r="BO19" s="309">
        <v>0.49203279999999999</v>
      </c>
      <c r="BP19" s="309">
        <v>0.51435649999999999</v>
      </c>
      <c r="BQ19" s="309">
        <v>0.53192879999999998</v>
      </c>
      <c r="BR19" s="309">
        <v>0.52581820000000001</v>
      </c>
      <c r="BS19" s="309">
        <v>0.51807890000000001</v>
      </c>
      <c r="BT19" s="309">
        <v>0.50196839999999998</v>
      </c>
      <c r="BU19" s="309">
        <v>0.49356830000000002</v>
      </c>
      <c r="BV19" s="309">
        <v>0.54089019999999999</v>
      </c>
    </row>
    <row r="20" spans="1:74" ht="11.15" customHeight="1" x14ac:dyDescent="0.25">
      <c r="A20" s="104" t="s">
        <v>1116</v>
      </c>
      <c r="B20" s="130" t="s">
        <v>346</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12.227820168999999</v>
      </c>
      <c r="AZ20" s="266">
        <v>10.679497558</v>
      </c>
      <c r="BA20" s="266">
        <v>11.38011</v>
      </c>
      <c r="BB20" s="266">
        <v>10.76802</v>
      </c>
      <c r="BC20" s="309">
        <v>11.14588</v>
      </c>
      <c r="BD20" s="309">
        <v>11.406980000000001</v>
      </c>
      <c r="BE20" s="309">
        <v>12.248659999999999</v>
      </c>
      <c r="BF20" s="309">
        <v>12.23808</v>
      </c>
      <c r="BG20" s="309">
        <v>11.412509999999999</v>
      </c>
      <c r="BH20" s="309">
        <v>11.15094</v>
      </c>
      <c r="BI20" s="309">
        <v>11.316179999999999</v>
      </c>
      <c r="BJ20" s="309">
        <v>12.01412</v>
      </c>
      <c r="BK20" s="309">
        <v>11.96128</v>
      </c>
      <c r="BL20" s="309">
        <v>10.62419</v>
      </c>
      <c r="BM20" s="309">
        <v>11.36163</v>
      </c>
      <c r="BN20" s="309">
        <v>10.865259999999999</v>
      </c>
      <c r="BO20" s="309">
        <v>11.373100000000001</v>
      </c>
      <c r="BP20" s="309">
        <v>11.7081</v>
      </c>
      <c r="BQ20" s="309">
        <v>12.61121</v>
      </c>
      <c r="BR20" s="309">
        <v>12.616070000000001</v>
      </c>
      <c r="BS20" s="309">
        <v>11.77693</v>
      </c>
      <c r="BT20" s="309">
        <v>11.508229999999999</v>
      </c>
      <c r="BU20" s="309">
        <v>11.652699999999999</v>
      </c>
      <c r="BV20" s="309">
        <v>12.35515</v>
      </c>
    </row>
    <row r="21" spans="1:74" ht="11.15" customHeight="1" x14ac:dyDescent="0.25">
      <c r="A21" s="107" t="s">
        <v>1117</v>
      </c>
      <c r="B21" s="198" t="s">
        <v>454</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348.91965433000001</v>
      </c>
      <c r="AZ21" s="266">
        <v>314.95176056999998</v>
      </c>
      <c r="BA21" s="266">
        <v>313.41230000000002</v>
      </c>
      <c r="BB21" s="266">
        <v>291.85500000000002</v>
      </c>
      <c r="BC21" s="309">
        <v>308.28059999999999</v>
      </c>
      <c r="BD21" s="309">
        <v>350.6592</v>
      </c>
      <c r="BE21" s="309">
        <v>389.19060000000002</v>
      </c>
      <c r="BF21" s="309">
        <v>390.92689999999999</v>
      </c>
      <c r="BG21" s="309">
        <v>346.92529999999999</v>
      </c>
      <c r="BH21" s="309">
        <v>315.64859999999999</v>
      </c>
      <c r="BI21" s="309">
        <v>300.06760000000003</v>
      </c>
      <c r="BJ21" s="309">
        <v>332.8664</v>
      </c>
      <c r="BK21" s="309">
        <v>355.68180000000001</v>
      </c>
      <c r="BL21" s="309">
        <v>314.90050000000002</v>
      </c>
      <c r="BM21" s="309">
        <v>317.65039999999999</v>
      </c>
      <c r="BN21" s="309">
        <v>291.95670000000001</v>
      </c>
      <c r="BO21" s="309">
        <v>309.55840000000001</v>
      </c>
      <c r="BP21" s="309">
        <v>353.3562</v>
      </c>
      <c r="BQ21" s="309">
        <v>390.75020000000001</v>
      </c>
      <c r="BR21" s="309">
        <v>394.83629999999999</v>
      </c>
      <c r="BS21" s="309">
        <v>351.54070000000002</v>
      </c>
      <c r="BT21" s="309">
        <v>319.35250000000002</v>
      </c>
      <c r="BU21" s="309">
        <v>303.59890000000001</v>
      </c>
      <c r="BV21" s="309">
        <v>336.971</v>
      </c>
    </row>
    <row r="22" spans="1:74" ht="11.15" customHeight="1" x14ac:dyDescent="0.25">
      <c r="A22" s="107"/>
      <c r="B22" s="108" t="s">
        <v>180</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1.15" customHeight="1" x14ac:dyDescent="0.25">
      <c r="A23" s="107" t="s">
        <v>181</v>
      </c>
      <c r="B23" s="198" t="s">
        <v>182</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993.98798296999996</v>
      </c>
      <c r="AN23" s="266">
        <v>920.36007498000004</v>
      </c>
      <c r="AO23" s="266">
        <v>829.43648488999997</v>
      </c>
      <c r="AP23" s="266">
        <v>682.65663199999995</v>
      </c>
      <c r="AQ23" s="266">
        <v>735.72541320000005</v>
      </c>
      <c r="AR23" s="266">
        <v>962.86381834999997</v>
      </c>
      <c r="AS23" s="266">
        <v>1125.8969142000001</v>
      </c>
      <c r="AT23" s="266">
        <v>1150.0073546000001</v>
      </c>
      <c r="AU23" s="266">
        <v>955.83453584999995</v>
      </c>
      <c r="AV23" s="266">
        <v>758.06927253000003</v>
      </c>
      <c r="AW23" s="266">
        <v>732.33185044000004</v>
      </c>
      <c r="AX23" s="266">
        <v>855.95375283999999</v>
      </c>
      <c r="AY23" s="266">
        <v>1009.5336512</v>
      </c>
      <c r="AZ23" s="266">
        <v>906.39644004000002</v>
      </c>
      <c r="BA23" s="266">
        <v>811.66058526999996</v>
      </c>
      <c r="BB23" s="266">
        <v>690.91774086999999</v>
      </c>
      <c r="BC23" s="309">
        <v>743.75300000000004</v>
      </c>
      <c r="BD23" s="309">
        <v>933.90869999999995</v>
      </c>
      <c r="BE23" s="309">
        <v>1107.7909999999999</v>
      </c>
      <c r="BF23" s="309">
        <v>1103.299</v>
      </c>
      <c r="BG23" s="309">
        <v>914.87929999999994</v>
      </c>
      <c r="BH23" s="309">
        <v>747.08920000000001</v>
      </c>
      <c r="BI23" s="309">
        <v>717.00379999999996</v>
      </c>
      <c r="BJ23" s="309">
        <v>908.42150000000004</v>
      </c>
      <c r="BK23" s="309">
        <v>1025.239</v>
      </c>
      <c r="BL23" s="309">
        <v>880.27189999999996</v>
      </c>
      <c r="BM23" s="309">
        <v>813.23649999999998</v>
      </c>
      <c r="BN23" s="309">
        <v>674.44209999999998</v>
      </c>
      <c r="BO23" s="309">
        <v>729.36469999999997</v>
      </c>
      <c r="BP23" s="309">
        <v>928.14099999999996</v>
      </c>
      <c r="BQ23" s="309">
        <v>1093.9179999999999</v>
      </c>
      <c r="BR23" s="309">
        <v>1102.356</v>
      </c>
      <c r="BS23" s="309">
        <v>921.57669999999996</v>
      </c>
      <c r="BT23" s="309">
        <v>752.48580000000004</v>
      </c>
      <c r="BU23" s="309">
        <v>722.69269999999995</v>
      </c>
      <c r="BV23" s="309">
        <v>916.64760000000001</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343"/>
      <c r="BD24" s="343"/>
      <c r="BE24" s="343"/>
      <c r="BF24" s="343"/>
      <c r="BG24" s="343"/>
      <c r="BH24" s="343"/>
      <c r="BI24" s="343"/>
      <c r="BJ24" s="343"/>
      <c r="BK24" s="343"/>
      <c r="BL24" s="343"/>
      <c r="BM24" s="343"/>
      <c r="BN24" s="343"/>
      <c r="BO24" s="343"/>
      <c r="BP24" s="343"/>
      <c r="BQ24" s="343"/>
      <c r="BR24" s="343"/>
      <c r="BS24" s="343"/>
      <c r="BT24" s="343"/>
      <c r="BU24" s="343"/>
      <c r="BV24" s="343"/>
    </row>
    <row r="25" spans="1:74" ht="11.15" customHeight="1" x14ac:dyDescent="0.25">
      <c r="A25" s="107"/>
      <c r="B25" s="109" t="s">
        <v>89</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5" customHeight="1" x14ac:dyDescent="0.25">
      <c r="A26" s="107" t="s">
        <v>60</v>
      </c>
      <c r="B26" s="198" t="s">
        <v>78</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83.954234</v>
      </c>
      <c r="BA26" s="250">
        <v>88.650469999999999</v>
      </c>
      <c r="BB26" s="250">
        <v>97.354820000000004</v>
      </c>
      <c r="BC26" s="316">
        <v>100.5706</v>
      </c>
      <c r="BD26" s="316">
        <v>96.267750000000007</v>
      </c>
      <c r="BE26" s="316">
        <v>83.684179999999998</v>
      </c>
      <c r="BF26" s="316">
        <v>76.483369999999994</v>
      </c>
      <c r="BG26" s="316">
        <v>74.896180000000001</v>
      </c>
      <c r="BH26" s="316">
        <v>81.161190000000005</v>
      </c>
      <c r="BI26" s="316">
        <v>84.127880000000005</v>
      </c>
      <c r="BJ26" s="316">
        <v>81.102209999999999</v>
      </c>
      <c r="BK26" s="316">
        <v>78.233009999999993</v>
      </c>
      <c r="BL26" s="316">
        <v>77.379800000000003</v>
      </c>
      <c r="BM26" s="316">
        <v>83.670500000000004</v>
      </c>
      <c r="BN26" s="316">
        <v>92.778329999999997</v>
      </c>
      <c r="BO26" s="316">
        <v>97.515550000000005</v>
      </c>
      <c r="BP26" s="316">
        <v>93.747249999999994</v>
      </c>
      <c r="BQ26" s="316">
        <v>85.062380000000005</v>
      </c>
      <c r="BR26" s="316">
        <v>81.2072</v>
      </c>
      <c r="BS26" s="316">
        <v>81.830719999999999</v>
      </c>
      <c r="BT26" s="316">
        <v>90.949430000000007</v>
      </c>
      <c r="BU26" s="316">
        <v>97.039500000000004</v>
      </c>
      <c r="BV26" s="316">
        <v>96.079740000000001</v>
      </c>
    </row>
    <row r="27" spans="1:74" ht="11.15" customHeight="1" x14ac:dyDescent="0.25">
      <c r="A27" s="107" t="s">
        <v>74</v>
      </c>
      <c r="B27" s="198" t="s">
        <v>76</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5.9517090000000001</v>
      </c>
      <c r="BA27" s="250">
        <v>6.537922</v>
      </c>
      <c r="BB27" s="250">
        <v>6.301755</v>
      </c>
      <c r="BC27" s="316">
        <v>6.36998</v>
      </c>
      <c r="BD27" s="316">
        <v>6.5229609999999996</v>
      </c>
      <c r="BE27" s="316">
        <v>6.2755150000000004</v>
      </c>
      <c r="BF27" s="316">
        <v>6.4129120000000004</v>
      </c>
      <c r="BG27" s="316">
        <v>6.7339209999999996</v>
      </c>
      <c r="BH27" s="316">
        <v>7.046265</v>
      </c>
      <c r="BI27" s="316">
        <v>7.25563</v>
      </c>
      <c r="BJ27" s="316">
        <v>7.1917400000000002</v>
      </c>
      <c r="BK27" s="316">
        <v>5.8048890000000002</v>
      </c>
      <c r="BL27" s="316">
        <v>5.8425260000000003</v>
      </c>
      <c r="BM27" s="316">
        <v>5.0493810000000003</v>
      </c>
      <c r="BN27" s="316">
        <v>4.8473329999999999</v>
      </c>
      <c r="BO27" s="316">
        <v>5.3499239999999997</v>
      </c>
      <c r="BP27" s="316">
        <v>4.8991530000000001</v>
      </c>
      <c r="BQ27" s="316">
        <v>3.8233570000000001</v>
      </c>
      <c r="BR27" s="316">
        <v>3.114541</v>
      </c>
      <c r="BS27" s="316">
        <v>2.9871099999999999</v>
      </c>
      <c r="BT27" s="316">
        <v>3.5922339999999999</v>
      </c>
      <c r="BU27" s="316">
        <v>4.0701280000000004</v>
      </c>
      <c r="BV27" s="316">
        <v>3.636088</v>
      </c>
    </row>
    <row r="28" spans="1:74" ht="11.15" customHeight="1" x14ac:dyDescent="0.25">
      <c r="A28" s="107" t="s">
        <v>75</v>
      </c>
      <c r="B28" s="198" t="s">
        <v>77</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15.293022000000001</v>
      </c>
      <c r="BA28" s="250">
        <v>15.177630000000001</v>
      </c>
      <c r="BB28" s="250">
        <v>15.00451</v>
      </c>
      <c r="BC28" s="316">
        <v>14.90409</v>
      </c>
      <c r="BD28" s="316">
        <v>14.95626</v>
      </c>
      <c r="BE28" s="316">
        <v>14.884790000000001</v>
      </c>
      <c r="BF28" s="316">
        <v>14.87595</v>
      </c>
      <c r="BG28" s="316">
        <v>14.91066</v>
      </c>
      <c r="BH28" s="316">
        <v>15.01074</v>
      </c>
      <c r="BI28" s="316">
        <v>15.205450000000001</v>
      </c>
      <c r="BJ28" s="316">
        <v>15.25005</v>
      </c>
      <c r="BK28" s="316">
        <v>15.31499</v>
      </c>
      <c r="BL28" s="316">
        <v>15.2469</v>
      </c>
      <c r="BM28" s="316">
        <v>15.12391</v>
      </c>
      <c r="BN28" s="316">
        <v>14.978</v>
      </c>
      <c r="BO28" s="316">
        <v>14.8948</v>
      </c>
      <c r="BP28" s="316">
        <v>14.95993</v>
      </c>
      <c r="BQ28" s="316">
        <v>14.896319999999999</v>
      </c>
      <c r="BR28" s="316">
        <v>14.882680000000001</v>
      </c>
      <c r="BS28" s="316">
        <v>14.90131</v>
      </c>
      <c r="BT28" s="316">
        <v>14.977399999999999</v>
      </c>
      <c r="BU28" s="316">
        <v>15.14561</v>
      </c>
      <c r="BV28" s="316">
        <v>15.1677</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343"/>
      <c r="BD29" s="343"/>
      <c r="BE29" s="343"/>
      <c r="BF29" s="343"/>
      <c r="BG29" s="343"/>
      <c r="BH29" s="343"/>
      <c r="BI29" s="343"/>
      <c r="BJ29" s="343"/>
      <c r="BK29" s="343"/>
      <c r="BL29" s="343"/>
      <c r="BM29" s="343"/>
      <c r="BN29" s="343"/>
      <c r="BO29" s="343"/>
      <c r="BP29" s="343"/>
      <c r="BQ29" s="343"/>
      <c r="BR29" s="343"/>
      <c r="BS29" s="343"/>
      <c r="BT29" s="343"/>
      <c r="BU29" s="343"/>
      <c r="BV29" s="343"/>
    </row>
    <row r="30" spans="1:74" ht="11.15" customHeight="1" x14ac:dyDescent="0.25">
      <c r="A30" s="107"/>
      <c r="B30" s="55" t="s">
        <v>128</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5" customHeight="1" x14ac:dyDescent="0.25">
      <c r="A32" s="52" t="s">
        <v>523</v>
      </c>
      <c r="B32" s="198" t="s">
        <v>389</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2.2078363601</v>
      </c>
      <c r="AZ32" s="208">
        <v>2.1797391165</v>
      </c>
      <c r="BA32" s="208">
        <v>2.043981</v>
      </c>
      <c r="BB32" s="208">
        <v>2.0412710000000001</v>
      </c>
      <c r="BC32" s="324">
        <v>2.0222370000000001</v>
      </c>
      <c r="BD32" s="324">
        <v>2.0132490000000001</v>
      </c>
      <c r="BE32" s="324">
        <v>1.882363</v>
      </c>
      <c r="BF32" s="324">
        <v>1.8795599999999999</v>
      </c>
      <c r="BG32" s="324">
        <v>1.9100539999999999</v>
      </c>
      <c r="BH32" s="324">
        <v>1.8571880000000001</v>
      </c>
      <c r="BI32" s="324">
        <v>1.8811640000000001</v>
      </c>
      <c r="BJ32" s="324">
        <v>1.887222</v>
      </c>
      <c r="BK32" s="324">
        <v>1.9454309999999999</v>
      </c>
      <c r="BL32" s="324">
        <v>1.9372780000000001</v>
      </c>
      <c r="BM32" s="324">
        <v>1.960887</v>
      </c>
      <c r="BN32" s="324">
        <v>1.984572</v>
      </c>
      <c r="BO32" s="324">
        <v>1.9818880000000001</v>
      </c>
      <c r="BP32" s="324">
        <v>1.9483159999999999</v>
      </c>
      <c r="BQ32" s="324">
        <v>1.9574800000000001</v>
      </c>
      <c r="BR32" s="324">
        <v>1.9660679999999999</v>
      </c>
      <c r="BS32" s="324">
        <v>1.9552830000000001</v>
      </c>
      <c r="BT32" s="324">
        <v>1.9287019999999999</v>
      </c>
      <c r="BU32" s="324">
        <v>1.929708</v>
      </c>
      <c r="BV32" s="324">
        <v>1.9334910000000001</v>
      </c>
    </row>
    <row r="33" spans="1:74" ht="11.15" customHeight="1" x14ac:dyDescent="0.25">
      <c r="A33" s="107" t="s">
        <v>525</v>
      </c>
      <c r="B33" s="198" t="s">
        <v>455</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5.8480282200999998</v>
      </c>
      <c r="AZ33" s="208">
        <v>6.0317310720000004</v>
      </c>
      <c r="BA33" s="208">
        <v>5.5009059999999996</v>
      </c>
      <c r="BB33" s="208">
        <v>6.9093119999999999</v>
      </c>
      <c r="BC33" s="324">
        <v>8.4897010000000002</v>
      </c>
      <c r="BD33" s="324">
        <v>8.6854980000000008</v>
      </c>
      <c r="BE33" s="324">
        <v>8.8699600000000007</v>
      </c>
      <c r="BF33" s="324">
        <v>8.8669270000000004</v>
      </c>
      <c r="BG33" s="324">
        <v>8.6577769999999994</v>
      </c>
      <c r="BH33" s="324">
        <v>8.6044459999999994</v>
      </c>
      <c r="BI33" s="324">
        <v>8.7475159999999992</v>
      </c>
      <c r="BJ33" s="324">
        <v>8.9221020000000006</v>
      </c>
      <c r="BK33" s="324">
        <v>9.0701769999999993</v>
      </c>
      <c r="BL33" s="324">
        <v>8.5232519999999994</v>
      </c>
      <c r="BM33" s="324">
        <v>6.1593770000000001</v>
      </c>
      <c r="BN33" s="324">
        <v>4.5208700000000004</v>
      </c>
      <c r="BO33" s="324">
        <v>3.8768790000000002</v>
      </c>
      <c r="BP33" s="324">
        <v>3.7731309999999998</v>
      </c>
      <c r="BQ33" s="324">
        <v>3.9007969999999998</v>
      </c>
      <c r="BR33" s="324">
        <v>3.897513</v>
      </c>
      <c r="BS33" s="324">
        <v>3.8443809999999998</v>
      </c>
      <c r="BT33" s="324">
        <v>3.9082569999999999</v>
      </c>
      <c r="BU33" s="324">
        <v>4.153416</v>
      </c>
      <c r="BV33" s="324">
        <v>4.3744670000000001</v>
      </c>
    </row>
    <row r="34" spans="1:74" ht="11.15" customHeight="1" x14ac:dyDescent="0.25">
      <c r="A34" s="52" t="s">
        <v>524</v>
      </c>
      <c r="B34" s="198" t="s">
        <v>398</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15.744738624</v>
      </c>
      <c r="AZ34" s="208">
        <v>16.755928088000001</v>
      </c>
      <c r="BA34" s="208">
        <v>18.49821</v>
      </c>
      <c r="BB34" s="208">
        <v>21.529530000000001</v>
      </c>
      <c r="BC34" s="324">
        <v>22.04203</v>
      </c>
      <c r="BD34" s="324">
        <v>22.716470000000001</v>
      </c>
      <c r="BE34" s="324">
        <v>22.093019999999999</v>
      </c>
      <c r="BF34" s="324">
        <v>20.968119999999999</v>
      </c>
      <c r="BG34" s="324">
        <v>19.87107</v>
      </c>
      <c r="BH34" s="324">
        <v>19.182110000000002</v>
      </c>
      <c r="BI34" s="324">
        <v>18.75422</v>
      </c>
      <c r="BJ34" s="324">
        <v>19.044599999999999</v>
      </c>
      <c r="BK34" s="324">
        <v>18.746279999999999</v>
      </c>
      <c r="BL34" s="324">
        <v>18.24306</v>
      </c>
      <c r="BM34" s="324">
        <v>18.28969</v>
      </c>
      <c r="BN34" s="324">
        <v>18.657430000000002</v>
      </c>
      <c r="BO34" s="324">
        <v>18.048950000000001</v>
      </c>
      <c r="BP34" s="324">
        <v>18.247589999999999</v>
      </c>
      <c r="BQ34" s="324">
        <v>17.674530000000001</v>
      </c>
      <c r="BR34" s="324">
        <v>17.26698</v>
      </c>
      <c r="BS34" s="324">
        <v>17.018650000000001</v>
      </c>
      <c r="BT34" s="324">
        <v>16.997389999999999</v>
      </c>
      <c r="BU34" s="324">
        <v>17.113240000000001</v>
      </c>
      <c r="BV34" s="324">
        <v>17.611160000000002</v>
      </c>
    </row>
    <row r="35" spans="1:74" ht="11.15" customHeight="1" x14ac:dyDescent="0.25">
      <c r="A35" s="56" t="s">
        <v>16</v>
      </c>
      <c r="B35" s="198" t="s">
        <v>397</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19.942821383999998</v>
      </c>
      <c r="AZ35" s="208">
        <v>20.798992504000001</v>
      </c>
      <c r="BA35" s="208">
        <v>26.626619999999999</v>
      </c>
      <c r="BB35" s="208">
        <v>29.563680000000002</v>
      </c>
      <c r="BC35" s="324">
        <v>33.588799999999999</v>
      </c>
      <c r="BD35" s="324">
        <v>33.216520000000003</v>
      </c>
      <c r="BE35" s="324">
        <v>32.08961</v>
      </c>
      <c r="BF35" s="324">
        <v>29.304379999999998</v>
      </c>
      <c r="BG35" s="324">
        <v>26.320830000000001</v>
      </c>
      <c r="BH35" s="324">
        <v>25.003789999999999</v>
      </c>
      <c r="BI35" s="324">
        <v>24.76248</v>
      </c>
      <c r="BJ35" s="324">
        <v>24.349229999999999</v>
      </c>
      <c r="BK35" s="324">
        <v>23.227689999999999</v>
      </c>
      <c r="BL35" s="324">
        <v>22.789110000000001</v>
      </c>
      <c r="BM35" s="324">
        <v>22.6098</v>
      </c>
      <c r="BN35" s="324">
        <v>21.845790000000001</v>
      </c>
      <c r="BO35" s="324">
        <v>21.571200000000001</v>
      </c>
      <c r="BP35" s="324">
        <v>21.26698</v>
      </c>
      <c r="BQ35" s="324">
        <v>21.425070000000002</v>
      </c>
      <c r="BR35" s="324">
        <v>21.359169999999999</v>
      </c>
      <c r="BS35" s="324">
        <v>21.205829999999999</v>
      </c>
      <c r="BT35" s="324">
        <v>21.724170000000001</v>
      </c>
      <c r="BU35" s="324">
        <v>22.283190000000001</v>
      </c>
      <c r="BV35" s="324">
        <v>22.01275</v>
      </c>
    </row>
    <row r="36" spans="1:74" ht="11.15" customHeight="1" x14ac:dyDescent="0.25">
      <c r="A36" s="56"/>
      <c r="B36" s="55" t="s">
        <v>1010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324"/>
      <c r="BD36" s="324"/>
      <c r="BE36" s="324"/>
      <c r="BF36" s="324"/>
      <c r="BG36" s="324"/>
      <c r="BH36" s="324"/>
      <c r="BI36" s="324"/>
      <c r="BJ36" s="324"/>
      <c r="BK36" s="324"/>
      <c r="BL36" s="324"/>
      <c r="BM36" s="324"/>
      <c r="BN36" s="324"/>
      <c r="BO36" s="324"/>
      <c r="BP36" s="324"/>
      <c r="BQ36" s="324"/>
      <c r="BR36" s="324"/>
      <c r="BS36" s="324"/>
      <c r="BT36" s="324"/>
      <c r="BU36" s="324"/>
      <c r="BV36" s="324"/>
    </row>
    <row r="37" spans="1:74" ht="11.15" customHeight="1" x14ac:dyDescent="0.25">
      <c r="A37" s="56" t="s">
        <v>527</v>
      </c>
      <c r="B37" s="198" t="s">
        <v>388</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13.83</v>
      </c>
      <c r="BA37" s="208">
        <v>13.795959999999999</v>
      </c>
      <c r="BB37" s="208">
        <v>14.40296</v>
      </c>
      <c r="BC37" s="324">
        <v>14.450810000000001</v>
      </c>
      <c r="BD37" s="324">
        <v>14.42728</v>
      </c>
      <c r="BE37" s="324">
        <v>14.38677</v>
      </c>
      <c r="BF37" s="324">
        <v>14.4846</v>
      </c>
      <c r="BG37" s="324">
        <v>14.792109999999999</v>
      </c>
      <c r="BH37" s="324">
        <v>14.6508</v>
      </c>
      <c r="BI37" s="324">
        <v>14.76993</v>
      </c>
      <c r="BJ37" s="324">
        <v>14.1281</v>
      </c>
      <c r="BK37" s="324">
        <v>14.153169999999999</v>
      </c>
      <c r="BL37" s="324">
        <v>14.41231</v>
      </c>
      <c r="BM37" s="324">
        <v>14.273630000000001</v>
      </c>
      <c r="BN37" s="324">
        <v>15.00521</v>
      </c>
      <c r="BO37" s="324">
        <v>14.879949999999999</v>
      </c>
      <c r="BP37" s="324">
        <v>14.72368</v>
      </c>
      <c r="BQ37" s="324">
        <v>14.638500000000001</v>
      </c>
      <c r="BR37" s="324">
        <v>14.631270000000001</v>
      </c>
      <c r="BS37" s="324">
        <v>14.829029999999999</v>
      </c>
      <c r="BT37" s="324">
        <v>14.546799999999999</v>
      </c>
      <c r="BU37" s="324">
        <v>14.657679999999999</v>
      </c>
      <c r="BV37" s="324">
        <v>13.93886</v>
      </c>
    </row>
    <row r="38" spans="1:74" ht="11.15" customHeight="1" x14ac:dyDescent="0.25">
      <c r="A38" s="56" t="s">
        <v>5</v>
      </c>
      <c r="B38" s="198" t="s">
        <v>387</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11.78</v>
      </c>
      <c r="BA38" s="208">
        <v>12.04416</v>
      </c>
      <c r="BB38" s="208">
        <v>11.569660000000001</v>
      </c>
      <c r="BC38" s="324">
        <v>11.48404</v>
      </c>
      <c r="BD38" s="324">
        <v>11.91855</v>
      </c>
      <c r="BE38" s="324">
        <v>12.02521</v>
      </c>
      <c r="BF38" s="324">
        <v>12.03058</v>
      </c>
      <c r="BG38" s="324">
        <v>12.190770000000001</v>
      </c>
      <c r="BH38" s="324">
        <v>12.057320000000001</v>
      </c>
      <c r="BI38" s="324">
        <v>11.86298</v>
      </c>
      <c r="BJ38" s="324">
        <v>11.65648</v>
      </c>
      <c r="BK38" s="324">
        <v>11.85778</v>
      </c>
      <c r="BL38" s="324">
        <v>12.274089999999999</v>
      </c>
      <c r="BM38" s="324">
        <v>12.33301</v>
      </c>
      <c r="BN38" s="324">
        <v>11.76207</v>
      </c>
      <c r="BO38" s="324">
        <v>11.59751</v>
      </c>
      <c r="BP38" s="324">
        <v>11.971439999999999</v>
      </c>
      <c r="BQ38" s="324">
        <v>11.98282</v>
      </c>
      <c r="BR38" s="324">
        <v>11.90161</v>
      </c>
      <c r="BS38" s="324">
        <v>11.93962</v>
      </c>
      <c r="BT38" s="324">
        <v>11.73645</v>
      </c>
      <c r="BU38" s="324">
        <v>11.45547</v>
      </c>
      <c r="BV38" s="324">
        <v>11.17676</v>
      </c>
    </row>
    <row r="39" spans="1:74" ht="11.15" customHeight="1" x14ac:dyDescent="0.25">
      <c r="A39" s="56" t="s">
        <v>4</v>
      </c>
      <c r="B39" s="198" t="s">
        <v>386</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7.46</v>
      </c>
      <c r="BA39" s="208">
        <v>7.2956799999999999</v>
      </c>
      <c r="BB39" s="208">
        <v>7.0583809999999998</v>
      </c>
      <c r="BC39" s="324">
        <v>7.0676030000000001</v>
      </c>
      <c r="BD39" s="324">
        <v>7.482202</v>
      </c>
      <c r="BE39" s="324">
        <v>7.7380300000000002</v>
      </c>
      <c r="BF39" s="324">
        <v>7.8688849999999997</v>
      </c>
      <c r="BG39" s="324">
        <v>7.832865</v>
      </c>
      <c r="BH39" s="324">
        <v>7.5283150000000001</v>
      </c>
      <c r="BI39" s="324">
        <v>7.4829619999999997</v>
      </c>
      <c r="BJ39" s="324">
        <v>7.3529499999999999</v>
      </c>
      <c r="BK39" s="324">
        <v>7.4382089999999996</v>
      </c>
      <c r="BL39" s="324">
        <v>7.5752920000000001</v>
      </c>
      <c r="BM39" s="324">
        <v>7.300891</v>
      </c>
      <c r="BN39" s="324">
        <v>6.9204340000000002</v>
      </c>
      <c r="BO39" s="324">
        <v>6.7829569999999997</v>
      </c>
      <c r="BP39" s="324">
        <v>7.1663990000000002</v>
      </c>
      <c r="BQ39" s="324">
        <v>7.3768849999999997</v>
      </c>
      <c r="BR39" s="324">
        <v>7.4774649999999996</v>
      </c>
      <c r="BS39" s="324">
        <v>7.4224009999999998</v>
      </c>
      <c r="BT39" s="324">
        <v>7.1801700000000004</v>
      </c>
      <c r="BU39" s="324">
        <v>7.1484030000000001</v>
      </c>
      <c r="BV39" s="324">
        <v>7.0252970000000001</v>
      </c>
    </row>
    <row r="40" spans="1:74" ht="11.15" customHeight="1" x14ac:dyDescent="0.25">
      <c r="A40" s="56"/>
      <c r="B40" s="678" t="s">
        <v>1118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5" customHeight="1" x14ac:dyDescent="0.25">
      <c r="A41" s="56" t="s">
        <v>1119</v>
      </c>
      <c r="B41" s="519" t="s">
        <v>1130</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253">
        <v>61.274136904999999</v>
      </c>
      <c r="BC41" s="348">
        <v>83.741699999999994</v>
      </c>
      <c r="BD41" s="348">
        <v>86.645150000000001</v>
      </c>
      <c r="BE41" s="348">
        <v>96.743510000000001</v>
      </c>
      <c r="BF41" s="348">
        <v>93.827749999999995</v>
      </c>
      <c r="BG41" s="348">
        <v>84.634270000000001</v>
      </c>
      <c r="BH41" s="348">
        <v>73.219350000000006</v>
      </c>
      <c r="BI41" s="348">
        <v>63.88138</v>
      </c>
      <c r="BJ41" s="348">
        <v>65.128579999999999</v>
      </c>
      <c r="BK41" s="348">
        <v>65.258290000000002</v>
      </c>
      <c r="BL41" s="348">
        <v>59.021799999999999</v>
      </c>
      <c r="BM41" s="348">
        <v>37.215980000000002</v>
      </c>
      <c r="BN41" s="348">
        <v>109.4032</v>
      </c>
      <c r="BO41" s="348">
        <v>77.728059999999999</v>
      </c>
      <c r="BP41" s="348">
        <v>36.58475</v>
      </c>
      <c r="BQ41" s="348">
        <v>39.627160000000003</v>
      </c>
      <c r="BR41" s="348">
        <v>38.324150000000003</v>
      </c>
      <c r="BS41" s="348">
        <v>35.0642</v>
      </c>
      <c r="BT41" s="348">
        <v>33.457419999999999</v>
      </c>
      <c r="BU41" s="348">
        <v>29.845649999999999</v>
      </c>
      <c r="BV41" s="348">
        <v>33.181730000000002</v>
      </c>
    </row>
    <row r="42" spans="1:74" ht="11.15" customHeight="1" x14ac:dyDescent="0.25">
      <c r="A42" s="56" t="s">
        <v>1120</v>
      </c>
      <c r="B42" s="519" t="s">
        <v>1131</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253">
        <v>53.028571587000002</v>
      </c>
      <c r="BC42" s="348">
        <v>52.896509999999999</v>
      </c>
      <c r="BD42" s="348">
        <v>32.642749999999999</v>
      </c>
      <c r="BE42" s="348">
        <v>58.644060000000003</v>
      </c>
      <c r="BF42" s="348">
        <v>62.764060000000001</v>
      </c>
      <c r="BG42" s="348">
        <v>57.174819999999997</v>
      </c>
      <c r="BH42" s="348">
        <v>36.376690000000004</v>
      </c>
      <c r="BI42" s="348">
        <v>48.442999999999998</v>
      </c>
      <c r="BJ42" s="348">
        <v>55.588230000000003</v>
      </c>
      <c r="BK42" s="348">
        <v>56.889629999999997</v>
      </c>
      <c r="BL42" s="348">
        <v>47.381100000000004</v>
      </c>
      <c r="BM42" s="348">
        <v>34.326279999999997</v>
      </c>
      <c r="BN42" s="348">
        <v>25.233460000000001</v>
      </c>
      <c r="BO42" s="348">
        <v>22.804670000000002</v>
      </c>
      <c r="BP42" s="348">
        <v>27.095500000000001</v>
      </c>
      <c r="BQ42" s="348">
        <v>28.726179999999999</v>
      </c>
      <c r="BR42" s="348">
        <v>28.659770000000002</v>
      </c>
      <c r="BS42" s="348">
        <v>27.92332</v>
      </c>
      <c r="BT42" s="348">
        <v>22.424479999999999</v>
      </c>
      <c r="BU42" s="348">
        <v>25.44491</v>
      </c>
      <c r="BV42" s="348">
        <v>27.368459999999999</v>
      </c>
    </row>
    <row r="43" spans="1:74" ht="11.15" customHeight="1" x14ac:dyDescent="0.25">
      <c r="A43" s="56" t="s">
        <v>1121</v>
      </c>
      <c r="B43" s="519" t="s">
        <v>1132</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253">
        <v>67.538928571</v>
      </c>
      <c r="BC43" s="348">
        <v>61.518599999999999</v>
      </c>
      <c r="BD43" s="348">
        <v>95.781199999999998</v>
      </c>
      <c r="BE43" s="348">
        <v>127.96080000000001</v>
      </c>
      <c r="BF43" s="348">
        <v>173.99440000000001</v>
      </c>
      <c r="BG43" s="348">
        <v>89.794420000000002</v>
      </c>
      <c r="BH43" s="348">
        <v>56.28772</v>
      </c>
      <c r="BI43" s="348">
        <v>46.830910000000003</v>
      </c>
      <c r="BJ43" s="348">
        <v>51.720179999999999</v>
      </c>
      <c r="BK43" s="348">
        <v>53.419339999999998</v>
      </c>
      <c r="BL43" s="348">
        <v>53.860860000000002</v>
      </c>
      <c r="BM43" s="348">
        <v>71.563800000000001</v>
      </c>
      <c r="BN43" s="348">
        <v>144.4828</v>
      </c>
      <c r="BO43" s="348">
        <v>166.2218</v>
      </c>
      <c r="BP43" s="348">
        <v>151.47290000000001</v>
      </c>
      <c r="BQ43" s="348">
        <v>186.1919</v>
      </c>
      <c r="BR43" s="348">
        <v>174.23410000000001</v>
      </c>
      <c r="BS43" s="348">
        <v>173.40770000000001</v>
      </c>
      <c r="BT43" s="348">
        <v>68.269260000000003</v>
      </c>
      <c r="BU43" s="348">
        <v>14.66123</v>
      </c>
      <c r="BV43" s="348">
        <v>25.751349999999999</v>
      </c>
    </row>
    <row r="44" spans="1:74" ht="11.15" customHeight="1" x14ac:dyDescent="0.25">
      <c r="A44" s="56" t="s">
        <v>1122</v>
      </c>
      <c r="B44" s="519" t="s">
        <v>1133</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253">
        <v>71.077767856999998</v>
      </c>
      <c r="BC44" s="348">
        <v>54.334809999999997</v>
      </c>
      <c r="BD44" s="348">
        <v>90.20411</v>
      </c>
      <c r="BE44" s="348">
        <v>107.96080000000001</v>
      </c>
      <c r="BF44" s="348">
        <v>150.96799999999999</v>
      </c>
      <c r="BG44" s="348">
        <v>68.080060000000003</v>
      </c>
      <c r="BH44" s="348">
        <v>50.100560000000002</v>
      </c>
      <c r="BI44" s="348">
        <v>42.888120000000001</v>
      </c>
      <c r="BJ44" s="348">
        <v>48.26661</v>
      </c>
      <c r="BK44" s="348">
        <v>51.412280000000003</v>
      </c>
      <c r="BL44" s="348">
        <v>54.693390000000001</v>
      </c>
      <c r="BM44" s="348">
        <v>68.454149999999998</v>
      </c>
      <c r="BN44" s="348">
        <v>145.43989999999999</v>
      </c>
      <c r="BO44" s="348">
        <v>115.44029999999999</v>
      </c>
      <c r="BP44" s="348">
        <v>151.8185</v>
      </c>
      <c r="BQ44" s="348">
        <v>178.17320000000001</v>
      </c>
      <c r="BR44" s="348">
        <v>143.178</v>
      </c>
      <c r="BS44" s="348">
        <v>92.794529999999995</v>
      </c>
      <c r="BT44" s="348">
        <v>22.368110000000001</v>
      </c>
      <c r="BU44" s="348">
        <v>13.58994</v>
      </c>
      <c r="BV44" s="348">
        <v>24.233699999999999</v>
      </c>
    </row>
    <row r="45" spans="1:74" ht="11.15" customHeight="1" x14ac:dyDescent="0.25">
      <c r="A45" s="56" t="s">
        <v>1123</v>
      </c>
      <c r="B45" s="519" t="s">
        <v>1134</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253">
        <v>75.350930356999996</v>
      </c>
      <c r="BC45" s="348">
        <v>85.753770000000003</v>
      </c>
      <c r="BD45" s="348">
        <v>89.067549999999997</v>
      </c>
      <c r="BE45" s="348">
        <v>103.7021</v>
      </c>
      <c r="BF45" s="348">
        <v>119.16200000000001</v>
      </c>
      <c r="BG45" s="348">
        <v>97.85539</v>
      </c>
      <c r="BH45" s="348">
        <v>81.904150000000001</v>
      </c>
      <c r="BI45" s="348">
        <v>73.785150000000002</v>
      </c>
      <c r="BJ45" s="348">
        <v>81.477850000000004</v>
      </c>
      <c r="BK45" s="348">
        <v>86.447919999999996</v>
      </c>
      <c r="BL45" s="348">
        <v>75.356549999999999</v>
      </c>
      <c r="BM45" s="348">
        <v>58.295929999999998</v>
      </c>
      <c r="BN45" s="348">
        <v>47.986559999999997</v>
      </c>
      <c r="BO45" s="348">
        <v>41.440980000000003</v>
      </c>
      <c r="BP45" s="348">
        <v>44.945459999999997</v>
      </c>
      <c r="BQ45" s="348">
        <v>48.992759999999997</v>
      </c>
      <c r="BR45" s="348">
        <v>50.97146</v>
      </c>
      <c r="BS45" s="348">
        <v>41.004309999999997</v>
      </c>
      <c r="BT45" s="348">
        <v>41.635019999999997</v>
      </c>
      <c r="BU45" s="348">
        <v>39.165430000000001</v>
      </c>
      <c r="BV45" s="348">
        <v>43.953740000000003</v>
      </c>
    </row>
    <row r="46" spans="1:74" ht="11.15" customHeight="1" x14ac:dyDescent="0.25">
      <c r="A46" s="56" t="s">
        <v>1124</v>
      </c>
      <c r="B46" s="519" t="s">
        <v>1135</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253">
        <v>68.639732143000003</v>
      </c>
      <c r="BC46" s="348">
        <v>86.611099999999993</v>
      </c>
      <c r="BD46" s="348">
        <v>92.649510000000006</v>
      </c>
      <c r="BE46" s="348">
        <v>91.199070000000006</v>
      </c>
      <c r="BF46" s="348">
        <v>101.1071</v>
      </c>
      <c r="BG46" s="348">
        <v>89.222589999999997</v>
      </c>
      <c r="BH46" s="348">
        <v>76.040379999999999</v>
      </c>
      <c r="BI46" s="348">
        <v>66.878429999999994</v>
      </c>
      <c r="BJ46" s="348">
        <v>74.307270000000003</v>
      </c>
      <c r="BK46" s="348">
        <v>78.625919999999994</v>
      </c>
      <c r="BL46" s="348">
        <v>66.518020000000007</v>
      </c>
      <c r="BM46" s="348">
        <v>50.901049999999998</v>
      </c>
      <c r="BN46" s="348">
        <v>41.424579999999999</v>
      </c>
      <c r="BO46" s="348">
        <v>34.565350000000002</v>
      </c>
      <c r="BP46" s="348">
        <v>38.825200000000002</v>
      </c>
      <c r="BQ46" s="348">
        <v>40.318899999999999</v>
      </c>
      <c r="BR46" s="348">
        <v>42.249319999999997</v>
      </c>
      <c r="BS46" s="348">
        <v>33.138779999999997</v>
      </c>
      <c r="BT46" s="348">
        <v>34.961390000000002</v>
      </c>
      <c r="BU46" s="348">
        <v>32.485939999999999</v>
      </c>
      <c r="BV46" s="348">
        <v>34.974710000000002</v>
      </c>
    </row>
    <row r="47" spans="1:74" ht="11.15" customHeight="1" x14ac:dyDescent="0.25">
      <c r="A47" s="56" t="s">
        <v>1125</v>
      </c>
      <c r="B47" s="519" t="s">
        <v>1136</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253">
        <v>40.189811012</v>
      </c>
      <c r="BC47" s="348">
        <v>72.299350000000004</v>
      </c>
      <c r="BD47" s="348">
        <v>82.045630000000003</v>
      </c>
      <c r="BE47" s="348">
        <v>85.029290000000003</v>
      </c>
      <c r="BF47" s="348">
        <v>81.77337</v>
      </c>
      <c r="BG47" s="348">
        <v>66.578460000000007</v>
      </c>
      <c r="BH47" s="348">
        <v>61.253500000000003</v>
      </c>
      <c r="BI47" s="348">
        <v>49.93768</v>
      </c>
      <c r="BJ47" s="348">
        <v>56.303330000000003</v>
      </c>
      <c r="BK47" s="348">
        <v>60.696689999999997</v>
      </c>
      <c r="BL47" s="348">
        <v>51.105310000000003</v>
      </c>
      <c r="BM47" s="348">
        <v>38.034109999999998</v>
      </c>
      <c r="BN47" s="348">
        <v>30.110050000000001</v>
      </c>
      <c r="BO47" s="348">
        <v>24.776540000000001</v>
      </c>
      <c r="BP47" s="348">
        <v>31.524090000000001</v>
      </c>
      <c r="BQ47" s="348">
        <v>31.705500000000001</v>
      </c>
      <c r="BR47" s="348">
        <v>33.509880000000003</v>
      </c>
      <c r="BS47" s="348">
        <v>23.570170000000001</v>
      </c>
      <c r="BT47" s="348">
        <v>24.470269999999999</v>
      </c>
      <c r="BU47" s="348">
        <v>22.6082</v>
      </c>
      <c r="BV47" s="348">
        <v>23.07995</v>
      </c>
    </row>
    <row r="48" spans="1:74" ht="11.15" customHeight="1" x14ac:dyDescent="0.25">
      <c r="A48" s="107" t="s">
        <v>1126</v>
      </c>
      <c r="B48" s="519" t="s">
        <v>1137</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253">
        <v>64.537499999999994</v>
      </c>
      <c r="BC48" s="348">
        <v>72.352720000000005</v>
      </c>
      <c r="BD48" s="348">
        <v>74.697050000000004</v>
      </c>
      <c r="BE48" s="348">
        <v>75.932569999999998</v>
      </c>
      <c r="BF48" s="348">
        <v>84.19256</v>
      </c>
      <c r="BG48" s="348">
        <v>73.799589999999995</v>
      </c>
      <c r="BH48" s="348">
        <v>67.543700000000001</v>
      </c>
      <c r="BI48" s="348">
        <v>61.770359999999997</v>
      </c>
      <c r="BJ48" s="348">
        <v>67.98939</v>
      </c>
      <c r="BK48" s="348">
        <v>70.722719999999995</v>
      </c>
      <c r="BL48" s="348">
        <v>61.276949999999999</v>
      </c>
      <c r="BM48" s="348">
        <v>45.899000000000001</v>
      </c>
      <c r="BN48" s="348">
        <v>37.399470000000001</v>
      </c>
      <c r="BO48" s="348">
        <v>31.937650000000001</v>
      </c>
      <c r="BP48" s="348">
        <v>34.899160000000002</v>
      </c>
      <c r="BQ48" s="348">
        <v>36.54768</v>
      </c>
      <c r="BR48" s="348">
        <v>38.308999999999997</v>
      </c>
      <c r="BS48" s="348">
        <v>31.089210000000001</v>
      </c>
      <c r="BT48" s="348">
        <v>31.77561</v>
      </c>
      <c r="BU48" s="348">
        <v>30.246089999999999</v>
      </c>
      <c r="BV48" s="348">
        <v>32.834710000000001</v>
      </c>
    </row>
    <row r="49" spans="1:74" ht="11.15" customHeight="1" x14ac:dyDescent="0.25">
      <c r="A49" s="52" t="s">
        <v>1127</v>
      </c>
      <c r="B49" s="519" t="s">
        <v>1138</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253">
        <v>62.287500000000001</v>
      </c>
      <c r="BC49" s="348">
        <v>65.744780000000006</v>
      </c>
      <c r="BD49" s="348">
        <v>66.840360000000004</v>
      </c>
      <c r="BE49" s="348">
        <v>67.041659999999993</v>
      </c>
      <c r="BF49" s="348">
        <v>71.316180000000003</v>
      </c>
      <c r="BG49" s="348">
        <v>68.146969999999996</v>
      </c>
      <c r="BH49" s="348">
        <v>64.806759999999997</v>
      </c>
      <c r="BI49" s="348">
        <v>62.522179999999999</v>
      </c>
      <c r="BJ49" s="348">
        <v>63.678269999999998</v>
      </c>
      <c r="BK49" s="348">
        <v>66.231840000000005</v>
      </c>
      <c r="BL49" s="348">
        <v>58.958689999999997</v>
      </c>
      <c r="BM49" s="348">
        <v>45.4253</v>
      </c>
      <c r="BN49" s="348">
        <v>36.732239999999997</v>
      </c>
      <c r="BO49" s="348">
        <v>33.09807</v>
      </c>
      <c r="BP49" s="348">
        <v>33.099829999999997</v>
      </c>
      <c r="BQ49" s="348">
        <v>34.651299999999999</v>
      </c>
      <c r="BR49" s="348">
        <v>35.673430000000003</v>
      </c>
      <c r="BS49" s="348">
        <v>33.600079999999998</v>
      </c>
      <c r="BT49" s="348">
        <v>33.315750000000001</v>
      </c>
      <c r="BU49" s="348">
        <v>33.459769999999999</v>
      </c>
      <c r="BV49" s="348">
        <v>33.49832</v>
      </c>
    </row>
    <row r="50" spans="1:74" ht="11.15" customHeight="1" x14ac:dyDescent="0.25">
      <c r="A50" s="107" t="s">
        <v>1128</v>
      </c>
      <c r="B50" s="519" t="s">
        <v>1139</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253">
        <v>75.004999999999995</v>
      </c>
      <c r="BC50" s="348">
        <v>47.383899999999997</v>
      </c>
      <c r="BD50" s="348">
        <v>34.78416</v>
      </c>
      <c r="BE50" s="348">
        <v>60.52073</v>
      </c>
      <c r="BF50" s="348">
        <v>63.980620000000002</v>
      </c>
      <c r="BG50" s="348">
        <v>58.422159999999998</v>
      </c>
      <c r="BH50" s="348">
        <v>40.00752</v>
      </c>
      <c r="BI50" s="348">
        <v>45.030419999999999</v>
      </c>
      <c r="BJ50" s="348">
        <v>50.869750000000003</v>
      </c>
      <c r="BK50" s="348">
        <v>58.469619999999999</v>
      </c>
      <c r="BL50" s="348">
        <v>44.621969999999997</v>
      </c>
      <c r="BM50" s="348">
        <v>31.899319999999999</v>
      </c>
      <c r="BN50" s="348">
        <v>23.50742</v>
      </c>
      <c r="BO50" s="348">
        <v>19.282119999999999</v>
      </c>
      <c r="BP50" s="348">
        <v>22.380279999999999</v>
      </c>
      <c r="BQ50" s="348">
        <v>24.76595</v>
      </c>
      <c r="BR50" s="348">
        <v>26.503409999999999</v>
      </c>
      <c r="BS50" s="348">
        <v>26.620809999999999</v>
      </c>
      <c r="BT50" s="348">
        <v>23.855119999999999</v>
      </c>
      <c r="BU50" s="348">
        <v>24.811730000000001</v>
      </c>
      <c r="BV50" s="348">
        <v>26.741689999999998</v>
      </c>
    </row>
    <row r="51" spans="1:74" ht="11.15" customHeight="1" x14ac:dyDescent="0.25">
      <c r="A51" s="110" t="s">
        <v>1129</v>
      </c>
      <c r="B51" s="679" t="s">
        <v>1140</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209">
        <v>54.552500000000002</v>
      </c>
      <c r="BC51" s="350">
        <v>46.820950000000003</v>
      </c>
      <c r="BD51" s="350">
        <v>30.69576</v>
      </c>
      <c r="BE51" s="350">
        <v>56.307209999999998</v>
      </c>
      <c r="BF51" s="350">
        <v>58.052999999999997</v>
      </c>
      <c r="BG51" s="350">
        <v>52.745570000000001</v>
      </c>
      <c r="BH51" s="350">
        <v>36.190840000000001</v>
      </c>
      <c r="BI51" s="350">
        <v>39.321219999999997</v>
      </c>
      <c r="BJ51" s="350">
        <v>43.764859999999999</v>
      </c>
      <c r="BK51" s="350">
        <v>44.719610000000003</v>
      </c>
      <c r="BL51" s="350">
        <v>39.37003</v>
      </c>
      <c r="BM51" s="350">
        <v>27.605460000000001</v>
      </c>
      <c r="BN51" s="350">
        <v>21.25526</v>
      </c>
      <c r="BO51" s="350">
        <v>19.633949999999999</v>
      </c>
      <c r="BP51" s="350">
        <v>22.389610000000001</v>
      </c>
      <c r="BQ51" s="350">
        <v>24.542829999999999</v>
      </c>
      <c r="BR51" s="350">
        <v>24.896560000000001</v>
      </c>
      <c r="BS51" s="350">
        <v>23.274789999999999</v>
      </c>
      <c r="BT51" s="350">
        <v>20.00489</v>
      </c>
      <c r="BU51" s="350">
        <v>21.00967</v>
      </c>
      <c r="BV51" s="350">
        <v>21.371400000000001</v>
      </c>
    </row>
    <row r="52" spans="1:74" s="416" customFormat="1" ht="12" customHeight="1" x14ac:dyDescent="0.25">
      <c r="A52" s="415"/>
      <c r="B52" s="805" t="s">
        <v>1373</v>
      </c>
      <c r="C52" s="748"/>
      <c r="D52" s="748"/>
      <c r="E52" s="748"/>
      <c r="F52" s="748"/>
      <c r="G52" s="748"/>
      <c r="H52" s="748"/>
      <c r="I52" s="748"/>
      <c r="J52" s="748"/>
      <c r="K52" s="748"/>
      <c r="L52" s="748"/>
      <c r="M52" s="748"/>
      <c r="N52" s="748"/>
      <c r="O52" s="748"/>
      <c r="P52" s="748"/>
      <c r="Q52" s="748"/>
      <c r="AY52" s="466"/>
      <c r="AZ52" s="466"/>
      <c r="BA52" s="466"/>
      <c r="BB52" s="466"/>
      <c r="BC52" s="466"/>
      <c r="BD52" s="466"/>
      <c r="BE52" s="466"/>
      <c r="BF52" s="466"/>
      <c r="BG52" s="466"/>
      <c r="BH52" s="466"/>
      <c r="BI52" s="466"/>
      <c r="BJ52" s="466"/>
    </row>
    <row r="53" spans="1:74" s="416" customFormat="1" ht="12" customHeight="1" x14ac:dyDescent="0.25">
      <c r="A53" s="415"/>
      <c r="B53" s="805" t="s">
        <v>1374</v>
      </c>
      <c r="C53" s="748"/>
      <c r="D53" s="748"/>
      <c r="E53" s="748"/>
      <c r="F53" s="748"/>
      <c r="G53" s="748"/>
      <c r="H53" s="748"/>
      <c r="I53" s="748"/>
      <c r="J53" s="748"/>
      <c r="K53" s="748"/>
      <c r="L53" s="748"/>
      <c r="M53" s="748"/>
      <c r="N53" s="748"/>
      <c r="O53" s="748"/>
      <c r="P53" s="748"/>
      <c r="Q53" s="748"/>
      <c r="AY53" s="466"/>
      <c r="AZ53" s="466"/>
      <c r="BA53" s="466"/>
      <c r="BB53" s="466"/>
      <c r="BC53" s="466"/>
      <c r="BD53" s="600"/>
      <c r="BE53" s="600"/>
      <c r="BF53" s="600"/>
      <c r="BG53" s="466"/>
      <c r="BH53" s="466"/>
      <c r="BI53" s="466"/>
      <c r="BJ53" s="466"/>
    </row>
    <row r="54" spans="1:74" s="416" customFormat="1" ht="12" customHeight="1" x14ac:dyDescent="0.25">
      <c r="A54" s="417"/>
      <c r="B54" s="797" t="s">
        <v>1375</v>
      </c>
      <c r="C54" s="741"/>
      <c r="D54" s="741"/>
      <c r="E54" s="741"/>
      <c r="F54" s="741"/>
      <c r="G54" s="741"/>
      <c r="H54" s="741"/>
      <c r="I54" s="741"/>
      <c r="J54" s="741"/>
      <c r="K54" s="741"/>
      <c r="L54" s="741"/>
      <c r="M54" s="741"/>
      <c r="N54" s="741"/>
      <c r="O54" s="741"/>
      <c r="P54" s="741"/>
      <c r="Q54" s="735"/>
      <c r="AY54" s="466"/>
      <c r="AZ54" s="466"/>
      <c r="BA54" s="466"/>
      <c r="BB54" s="466"/>
      <c r="BC54" s="466"/>
      <c r="BD54" s="600"/>
      <c r="BE54" s="600"/>
      <c r="BF54" s="600"/>
      <c r="BG54" s="466"/>
      <c r="BH54" s="466"/>
      <c r="BI54" s="466"/>
      <c r="BJ54" s="466"/>
    </row>
    <row r="55" spans="1:74" s="416" customFormat="1" ht="12" customHeight="1" x14ac:dyDescent="0.25">
      <c r="A55" s="417"/>
      <c r="B55" s="797" t="s">
        <v>1376</v>
      </c>
      <c r="C55" s="741"/>
      <c r="D55" s="741"/>
      <c r="E55" s="741"/>
      <c r="F55" s="741"/>
      <c r="G55" s="741"/>
      <c r="H55" s="741"/>
      <c r="I55" s="741"/>
      <c r="J55" s="741"/>
      <c r="K55" s="741"/>
      <c r="L55" s="741"/>
      <c r="M55" s="741"/>
      <c r="N55" s="741"/>
      <c r="O55" s="741"/>
      <c r="P55" s="741"/>
      <c r="Q55" s="735"/>
      <c r="AY55" s="466"/>
      <c r="AZ55" s="466"/>
      <c r="BA55" s="466"/>
      <c r="BB55" s="466"/>
      <c r="BC55" s="466"/>
      <c r="BD55" s="600"/>
      <c r="BE55" s="600"/>
      <c r="BF55" s="600"/>
      <c r="BG55" s="466"/>
      <c r="BH55" s="466"/>
      <c r="BI55" s="466"/>
      <c r="BJ55" s="466"/>
    </row>
    <row r="56" spans="1:74" s="416" customFormat="1" ht="12" customHeight="1" x14ac:dyDescent="0.25">
      <c r="A56" s="417"/>
      <c r="B56" s="797" t="s">
        <v>1320</v>
      </c>
      <c r="C56" s="735"/>
      <c r="D56" s="735"/>
      <c r="E56" s="735"/>
      <c r="F56" s="735"/>
      <c r="G56" s="735"/>
      <c r="H56" s="735"/>
      <c r="I56" s="735"/>
      <c r="J56" s="735"/>
      <c r="K56" s="735"/>
      <c r="L56" s="735"/>
      <c r="M56" s="735"/>
      <c r="N56" s="735"/>
      <c r="O56" s="735"/>
      <c r="P56" s="735"/>
      <c r="Q56" s="735"/>
      <c r="AY56" s="466"/>
      <c r="AZ56" s="466"/>
      <c r="BA56" s="466"/>
      <c r="BB56" s="466"/>
      <c r="BC56" s="466"/>
      <c r="BD56" s="600"/>
      <c r="BE56" s="600"/>
      <c r="BF56" s="600"/>
      <c r="BG56" s="466"/>
      <c r="BH56" s="466"/>
      <c r="BI56" s="466"/>
      <c r="BJ56" s="466"/>
    </row>
    <row r="57" spans="1:74" s="265" customFormat="1" ht="12" customHeight="1" x14ac:dyDescent="0.25">
      <c r="A57" s="101"/>
      <c r="B57" s="772" t="s">
        <v>1377</v>
      </c>
      <c r="C57" s="756"/>
      <c r="D57" s="756"/>
      <c r="E57" s="756"/>
      <c r="F57" s="756"/>
      <c r="G57" s="756"/>
      <c r="H57" s="756"/>
      <c r="I57" s="756"/>
      <c r="J57" s="756"/>
      <c r="K57" s="756"/>
      <c r="L57" s="756"/>
      <c r="M57" s="756"/>
      <c r="N57" s="756"/>
      <c r="O57" s="756"/>
      <c r="P57" s="756"/>
      <c r="Q57" s="756"/>
      <c r="AY57" s="465"/>
      <c r="AZ57" s="465"/>
      <c r="BA57" s="465"/>
      <c r="BB57" s="465"/>
      <c r="BC57" s="465"/>
      <c r="BD57" s="599"/>
      <c r="BE57" s="599"/>
      <c r="BF57" s="599"/>
      <c r="BG57" s="465"/>
      <c r="BH57" s="465"/>
      <c r="BI57" s="465"/>
      <c r="BJ57" s="465"/>
    </row>
    <row r="58" spans="1:74" s="416" customFormat="1" ht="12" customHeight="1" x14ac:dyDescent="0.25">
      <c r="A58" s="417"/>
      <c r="B58" s="776" t="str">
        <f>"Notes: "&amp;"EIA completed modeling and analysis for this report on " &amp;Dates!D2&amp;"."</f>
        <v>Notes: EIA completed modeling and analysis for this report on Thursday May 5, 2022.</v>
      </c>
      <c r="C58" s="798"/>
      <c r="D58" s="798"/>
      <c r="E58" s="798"/>
      <c r="F58" s="798"/>
      <c r="G58" s="798"/>
      <c r="H58" s="798"/>
      <c r="I58" s="798"/>
      <c r="J58" s="798"/>
      <c r="K58" s="798"/>
      <c r="L58" s="798"/>
      <c r="M58" s="798"/>
      <c r="N58" s="798"/>
      <c r="O58" s="798"/>
      <c r="P58" s="798"/>
      <c r="Q58" s="777"/>
      <c r="AY58" s="466"/>
      <c r="AZ58" s="466"/>
      <c r="BA58" s="466"/>
      <c r="BB58" s="466"/>
      <c r="BC58" s="466"/>
      <c r="BD58" s="600"/>
      <c r="BE58" s="600"/>
      <c r="BF58" s="600"/>
      <c r="BG58" s="466"/>
      <c r="BH58" s="466"/>
      <c r="BI58" s="466"/>
      <c r="BJ58" s="466"/>
    </row>
    <row r="59" spans="1:74" s="416" customFormat="1" ht="12" customHeight="1" x14ac:dyDescent="0.25">
      <c r="A59" s="417"/>
      <c r="B59" s="749" t="s">
        <v>351</v>
      </c>
      <c r="C59" s="748"/>
      <c r="D59" s="748"/>
      <c r="E59" s="748"/>
      <c r="F59" s="748"/>
      <c r="G59" s="748"/>
      <c r="H59" s="748"/>
      <c r="I59" s="748"/>
      <c r="J59" s="748"/>
      <c r="K59" s="748"/>
      <c r="L59" s="748"/>
      <c r="M59" s="748"/>
      <c r="N59" s="748"/>
      <c r="O59" s="748"/>
      <c r="P59" s="748"/>
      <c r="Q59" s="748"/>
      <c r="AY59" s="466"/>
      <c r="AZ59" s="466"/>
      <c r="BA59" s="466"/>
      <c r="BB59" s="466"/>
      <c r="BC59" s="466"/>
      <c r="BD59" s="600"/>
      <c r="BE59" s="600"/>
      <c r="BF59" s="600"/>
      <c r="BG59" s="466"/>
      <c r="BH59" s="466"/>
      <c r="BI59" s="466"/>
      <c r="BJ59" s="466"/>
    </row>
    <row r="60" spans="1:74" s="416" customFormat="1" ht="12" customHeight="1" x14ac:dyDescent="0.25">
      <c r="A60" s="417"/>
      <c r="B60" s="772" t="s">
        <v>127</v>
      </c>
      <c r="C60" s="756"/>
      <c r="D60" s="756"/>
      <c r="E60" s="756"/>
      <c r="F60" s="756"/>
      <c r="G60" s="756"/>
      <c r="H60" s="756"/>
      <c r="I60" s="756"/>
      <c r="J60" s="756"/>
      <c r="K60" s="756"/>
      <c r="L60" s="756"/>
      <c r="M60" s="756"/>
      <c r="N60" s="756"/>
      <c r="O60" s="756"/>
      <c r="P60" s="756"/>
      <c r="Q60" s="756"/>
      <c r="AY60" s="466"/>
      <c r="AZ60" s="466"/>
      <c r="BA60" s="466"/>
      <c r="BB60" s="466"/>
      <c r="BC60" s="466"/>
      <c r="BD60" s="600"/>
      <c r="BE60" s="600"/>
      <c r="BF60" s="600"/>
      <c r="BG60" s="466"/>
      <c r="BH60" s="466"/>
      <c r="BI60" s="466"/>
      <c r="BJ60" s="466"/>
    </row>
    <row r="61" spans="1:74" s="416" customFormat="1" ht="12" customHeight="1" x14ac:dyDescent="0.25">
      <c r="A61" s="415"/>
      <c r="B61" s="742" t="s">
        <v>1321</v>
      </c>
      <c r="C61" s="798"/>
      <c r="D61" s="798"/>
      <c r="E61" s="798"/>
      <c r="F61" s="798"/>
      <c r="G61" s="798"/>
      <c r="H61" s="798"/>
      <c r="I61" s="798"/>
      <c r="J61" s="798"/>
      <c r="K61" s="798"/>
      <c r="L61" s="798"/>
      <c r="M61" s="798"/>
      <c r="N61" s="798"/>
      <c r="O61" s="798"/>
      <c r="P61" s="798"/>
      <c r="Q61" s="777"/>
      <c r="AY61" s="466"/>
      <c r="AZ61" s="466"/>
      <c r="BA61" s="466"/>
      <c r="BB61" s="466"/>
      <c r="BC61" s="466"/>
      <c r="BD61" s="600"/>
      <c r="BE61" s="600"/>
      <c r="BF61" s="600"/>
      <c r="BG61" s="466"/>
      <c r="BH61" s="466"/>
      <c r="BI61" s="466"/>
      <c r="BJ61" s="466"/>
    </row>
    <row r="62" spans="1:74" s="416" customFormat="1" ht="22.4" customHeight="1" x14ac:dyDescent="0.25">
      <c r="A62" s="415"/>
      <c r="B62" s="776" t="s">
        <v>1322</v>
      </c>
      <c r="C62" s="798"/>
      <c r="D62" s="798"/>
      <c r="E62" s="798"/>
      <c r="F62" s="798"/>
      <c r="G62" s="798"/>
      <c r="H62" s="798"/>
      <c r="I62" s="798"/>
      <c r="J62" s="798"/>
      <c r="K62" s="798"/>
      <c r="L62" s="798"/>
      <c r="M62" s="798"/>
      <c r="N62" s="798"/>
      <c r="O62" s="798"/>
      <c r="P62" s="798"/>
      <c r="Q62" s="777"/>
      <c r="AY62" s="466"/>
      <c r="AZ62" s="466"/>
      <c r="BA62" s="466"/>
      <c r="BB62" s="466"/>
      <c r="BC62" s="466"/>
      <c r="BD62" s="600"/>
      <c r="BE62" s="600"/>
      <c r="BF62" s="600"/>
      <c r="BG62" s="466"/>
      <c r="BH62" s="466"/>
      <c r="BI62" s="466"/>
      <c r="BJ62" s="466"/>
    </row>
    <row r="63" spans="1:74" s="416" customFormat="1" ht="12" customHeight="1" x14ac:dyDescent="0.25">
      <c r="A63" s="415"/>
      <c r="B63" s="776" t="s">
        <v>1323</v>
      </c>
      <c r="C63" s="798"/>
      <c r="D63" s="798"/>
      <c r="E63" s="798"/>
      <c r="F63" s="798"/>
      <c r="G63" s="798"/>
      <c r="H63" s="798"/>
      <c r="I63" s="798"/>
      <c r="J63" s="798"/>
      <c r="K63" s="798"/>
      <c r="L63" s="798"/>
      <c r="M63" s="798"/>
      <c r="N63" s="798"/>
      <c r="O63" s="798"/>
      <c r="P63" s="798"/>
      <c r="Q63" s="777"/>
      <c r="AY63" s="466"/>
      <c r="AZ63" s="466"/>
      <c r="BA63" s="466"/>
      <c r="BB63" s="466"/>
      <c r="BC63" s="466"/>
      <c r="BD63" s="600"/>
      <c r="BE63" s="600"/>
      <c r="BF63" s="600"/>
      <c r="BG63" s="466"/>
      <c r="BH63" s="466"/>
      <c r="BI63" s="466"/>
      <c r="BJ63" s="466"/>
    </row>
    <row r="64" spans="1:74" s="418" customFormat="1" ht="12" customHeight="1" x14ac:dyDescent="0.25">
      <c r="A64" s="393"/>
      <c r="B64" s="776" t="s">
        <v>1324</v>
      </c>
      <c r="C64" s="798"/>
      <c r="D64" s="798"/>
      <c r="E64" s="798"/>
      <c r="F64" s="798"/>
      <c r="G64" s="798"/>
      <c r="H64" s="798"/>
      <c r="I64" s="798"/>
      <c r="J64" s="798"/>
      <c r="K64" s="798"/>
      <c r="L64" s="798"/>
      <c r="M64" s="798"/>
      <c r="N64" s="798"/>
      <c r="O64" s="798"/>
      <c r="P64" s="798"/>
      <c r="Q64" s="777"/>
      <c r="AY64" s="462"/>
      <c r="AZ64" s="462"/>
      <c r="BA64" s="462"/>
      <c r="BB64" s="462"/>
      <c r="BC64" s="462"/>
      <c r="BD64" s="601"/>
      <c r="BE64" s="601"/>
      <c r="BF64" s="601"/>
      <c r="BG64" s="462"/>
      <c r="BH64" s="462"/>
      <c r="BI64" s="462"/>
      <c r="BJ64" s="462"/>
    </row>
    <row r="65" spans="1:74" ht="12.5" x14ac:dyDescent="0.25">
      <c r="A65" s="101"/>
      <c r="B65" s="776" t="s">
        <v>831</v>
      </c>
      <c r="C65" s="777"/>
      <c r="D65" s="777"/>
      <c r="E65" s="777"/>
      <c r="F65" s="777"/>
      <c r="G65" s="777"/>
      <c r="H65" s="777"/>
      <c r="I65" s="777"/>
      <c r="J65" s="777"/>
      <c r="K65" s="777"/>
      <c r="L65" s="777"/>
      <c r="M65" s="777"/>
      <c r="N65" s="777"/>
      <c r="O65" s="777"/>
      <c r="P65" s="777"/>
      <c r="Q65" s="735"/>
      <c r="BK65" s="344"/>
      <c r="BL65" s="344"/>
      <c r="BM65" s="344"/>
      <c r="BN65" s="344"/>
      <c r="BO65" s="344"/>
      <c r="BP65" s="344"/>
      <c r="BQ65" s="344"/>
      <c r="BR65" s="344"/>
      <c r="BS65" s="344"/>
      <c r="BT65" s="344"/>
      <c r="BU65" s="344"/>
      <c r="BV65" s="344"/>
    </row>
    <row r="66" spans="1:74" ht="12.65" customHeight="1" x14ac:dyDescent="0.25">
      <c r="A66" s="101"/>
      <c r="B66" s="764" t="s">
        <v>1362</v>
      </c>
      <c r="C66" s="735"/>
      <c r="D66" s="735"/>
      <c r="E66" s="735"/>
      <c r="F66" s="735"/>
      <c r="G66" s="735"/>
      <c r="H66" s="735"/>
      <c r="I66" s="735"/>
      <c r="J66" s="735"/>
      <c r="K66" s="735"/>
      <c r="L66" s="735"/>
      <c r="M66" s="735"/>
      <c r="N66" s="735"/>
      <c r="O66" s="735"/>
      <c r="P66" s="735"/>
      <c r="Q66" s="735"/>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112" customWidth="1"/>
    <col min="2" max="2" width="17" style="112" customWidth="1"/>
    <col min="3" max="50" width="6.54296875" style="112" customWidth="1"/>
    <col min="51" max="55" width="6.54296875" style="341" customWidth="1"/>
    <col min="56" max="58" width="6.54296875" style="602" customWidth="1"/>
    <col min="59" max="62" width="6.54296875" style="341" customWidth="1"/>
    <col min="63" max="74" width="6.54296875" style="112" customWidth="1"/>
    <col min="75" max="16384" width="9.54296875" style="112"/>
  </cols>
  <sheetData>
    <row r="1" spans="1:74" ht="15.65" customHeight="1" x14ac:dyDescent="0.3">
      <c r="A1" s="759" t="s">
        <v>792</v>
      </c>
      <c r="B1" s="807" t="s">
        <v>1344</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116"/>
    </row>
    <row r="2" spans="1:74" ht="13.4" customHeight="1"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1141</v>
      </c>
      <c r="B6" s="199" t="s">
        <v>432</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4.3176451399999998</v>
      </c>
      <c r="BA6" s="680">
        <v>3.7521450386000001</v>
      </c>
      <c r="BB6" s="680">
        <v>3.2770956527999999</v>
      </c>
      <c r="BC6" s="681">
        <v>3.0975899999999998</v>
      </c>
      <c r="BD6" s="681">
        <v>3.9077289999999998</v>
      </c>
      <c r="BE6" s="681">
        <v>4.6321219999999999</v>
      </c>
      <c r="BF6" s="681">
        <v>4.6518309999999996</v>
      </c>
      <c r="BG6" s="681">
        <v>3.9008289999999999</v>
      </c>
      <c r="BH6" s="681">
        <v>3.2820100000000001</v>
      </c>
      <c r="BI6" s="681">
        <v>3.3792279999999999</v>
      </c>
      <c r="BJ6" s="681">
        <v>4.1574989999999996</v>
      </c>
      <c r="BK6" s="681">
        <v>4.6595250000000004</v>
      </c>
      <c r="BL6" s="681">
        <v>4.1410280000000004</v>
      </c>
      <c r="BM6" s="681">
        <v>3.72316</v>
      </c>
      <c r="BN6" s="681">
        <v>3.2389070000000002</v>
      </c>
      <c r="BO6" s="681">
        <v>3.0566469999999999</v>
      </c>
      <c r="BP6" s="681">
        <v>3.8204660000000001</v>
      </c>
      <c r="BQ6" s="681">
        <v>4.4511180000000001</v>
      </c>
      <c r="BR6" s="681">
        <v>4.5492340000000002</v>
      </c>
      <c r="BS6" s="681">
        <v>3.8702969999999999</v>
      </c>
      <c r="BT6" s="681">
        <v>3.2619660000000001</v>
      </c>
      <c r="BU6" s="681">
        <v>3.3653960000000001</v>
      </c>
      <c r="BV6" s="681">
        <v>4.1500009999999996</v>
      </c>
    </row>
    <row r="7" spans="1:74" ht="11.15" customHeight="1" x14ac:dyDescent="0.25">
      <c r="A7" s="111" t="s">
        <v>1142</v>
      </c>
      <c r="B7" s="184" t="s">
        <v>465</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11.781531749999999</v>
      </c>
      <c r="BA7" s="680">
        <v>10.420818977</v>
      </c>
      <c r="BB7" s="680">
        <v>8.8942954923999995</v>
      </c>
      <c r="BC7" s="681">
        <v>9.0084429999999998</v>
      </c>
      <c r="BD7" s="681">
        <v>11.80152</v>
      </c>
      <c r="BE7" s="681">
        <v>14.374499999999999</v>
      </c>
      <c r="BF7" s="681">
        <v>13.936109999999999</v>
      </c>
      <c r="BG7" s="681">
        <v>11.04843</v>
      </c>
      <c r="BH7" s="681">
        <v>9.2499409999999997</v>
      </c>
      <c r="BI7" s="681">
        <v>9.6175529999999991</v>
      </c>
      <c r="BJ7" s="681">
        <v>11.81147</v>
      </c>
      <c r="BK7" s="681">
        <v>13.43647</v>
      </c>
      <c r="BL7" s="681">
        <v>11.47484</v>
      </c>
      <c r="BM7" s="681">
        <v>10.556419999999999</v>
      </c>
      <c r="BN7" s="681">
        <v>8.8979479999999995</v>
      </c>
      <c r="BO7" s="681">
        <v>8.9984680000000008</v>
      </c>
      <c r="BP7" s="681">
        <v>11.81</v>
      </c>
      <c r="BQ7" s="681">
        <v>14.23907</v>
      </c>
      <c r="BR7" s="681">
        <v>13.92773</v>
      </c>
      <c r="BS7" s="681">
        <v>11.134969999999999</v>
      </c>
      <c r="BT7" s="681">
        <v>9.3271580000000007</v>
      </c>
      <c r="BU7" s="681">
        <v>9.7031519999999993</v>
      </c>
      <c r="BV7" s="681">
        <v>11.92226</v>
      </c>
    </row>
    <row r="8" spans="1:74" ht="11.15" customHeight="1" x14ac:dyDescent="0.25">
      <c r="A8" s="111" t="s">
        <v>1143</v>
      </c>
      <c r="B8" s="199" t="s">
        <v>433</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19.176933219999999</v>
      </c>
      <c r="AZ8" s="680">
        <v>16.73543995</v>
      </c>
      <c r="BA8" s="680">
        <v>14.409714717</v>
      </c>
      <c r="BB8" s="680">
        <v>12.811825582000001</v>
      </c>
      <c r="BC8" s="681">
        <v>13.305350000000001</v>
      </c>
      <c r="BD8" s="681">
        <v>16.45251</v>
      </c>
      <c r="BE8" s="681">
        <v>19.791979999999999</v>
      </c>
      <c r="BF8" s="681">
        <v>19.176100000000002</v>
      </c>
      <c r="BG8" s="681">
        <v>14.293950000000001</v>
      </c>
      <c r="BH8" s="681">
        <v>13.360799999999999</v>
      </c>
      <c r="BI8" s="681">
        <v>13.77848</v>
      </c>
      <c r="BJ8" s="681">
        <v>17.238489999999999</v>
      </c>
      <c r="BK8" s="681">
        <v>18.726369999999999</v>
      </c>
      <c r="BL8" s="681">
        <v>16.2148</v>
      </c>
      <c r="BM8" s="681">
        <v>14.601520000000001</v>
      </c>
      <c r="BN8" s="681">
        <v>12.500069999999999</v>
      </c>
      <c r="BO8" s="681">
        <v>13.240629999999999</v>
      </c>
      <c r="BP8" s="681">
        <v>16.496790000000001</v>
      </c>
      <c r="BQ8" s="681">
        <v>19.725359999999998</v>
      </c>
      <c r="BR8" s="681">
        <v>19.341249999999999</v>
      </c>
      <c r="BS8" s="681">
        <v>14.503729999999999</v>
      </c>
      <c r="BT8" s="681">
        <v>13.59815</v>
      </c>
      <c r="BU8" s="681">
        <v>14.064360000000001</v>
      </c>
      <c r="BV8" s="681">
        <v>17.639980000000001</v>
      </c>
    </row>
    <row r="9" spans="1:74" ht="11.15" customHeight="1" x14ac:dyDescent="0.25">
      <c r="A9" s="111" t="s">
        <v>1144</v>
      </c>
      <c r="B9" s="199" t="s">
        <v>434</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v>
      </c>
      <c r="AZ9" s="680">
        <v>10.17553275</v>
      </c>
      <c r="BA9" s="680">
        <v>9.0130989798000005</v>
      </c>
      <c r="BB9" s="680">
        <v>7.3990351627999997</v>
      </c>
      <c r="BC9" s="681">
        <v>7.0711649999999997</v>
      </c>
      <c r="BD9" s="681">
        <v>9.7178559999999994</v>
      </c>
      <c r="BE9" s="681">
        <v>11.16568</v>
      </c>
      <c r="BF9" s="681">
        <v>11.218920000000001</v>
      </c>
      <c r="BG9" s="681">
        <v>8.7583459999999995</v>
      </c>
      <c r="BH9" s="681">
        <v>7.2516780000000001</v>
      </c>
      <c r="BI9" s="681">
        <v>7.6821809999999999</v>
      </c>
      <c r="BJ9" s="681">
        <v>9.5745260000000005</v>
      </c>
      <c r="BK9" s="681">
        <v>11.97738</v>
      </c>
      <c r="BL9" s="681">
        <v>9.9537049999999994</v>
      </c>
      <c r="BM9" s="681">
        <v>9.360989</v>
      </c>
      <c r="BN9" s="681">
        <v>7.3179990000000004</v>
      </c>
      <c r="BO9" s="681">
        <v>7.1378279999999998</v>
      </c>
      <c r="BP9" s="681">
        <v>10.12804</v>
      </c>
      <c r="BQ9" s="681">
        <v>11.091390000000001</v>
      </c>
      <c r="BR9" s="681">
        <v>11.53678</v>
      </c>
      <c r="BS9" s="681">
        <v>9.1841059999999999</v>
      </c>
      <c r="BT9" s="681">
        <v>7.332255</v>
      </c>
      <c r="BU9" s="681">
        <v>7.7514209999999997</v>
      </c>
      <c r="BV9" s="681">
        <v>9.5325849999999992</v>
      </c>
    </row>
    <row r="10" spans="1:74" ht="11.15" customHeight="1" x14ac:dyDescent="0.25">
      <c r="A10" s="111" t="s">
        <v>1145</v>
      </c>
      <c r="B10" s="199" t="s">
        <v>435</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35.604433419999999</v>
      </c>
      <c r="AZ10" s="680">
        <v>32.460360649999998</v>
      </c>
      <c r="BA10" s="680">
        <v>27.735305862000001</v>
      </c>
      <c r="BB10" s="680">
        <v>25.223545779999998</v>
      </c>
      <c r="BC10" s="681">
        <v>27.771889999999999</v>
      </c>
      <c r="BD10" s="681">
        <v>33.372970000000002</v>
      </c>
      <c r="BE10" s="681">
        <v>38.966749999999998</v>
      </c>
      <c r="BF10" s="681">
        <v>38.071150000000003</v>
      </c>
      <c r="BG10" s="681">
        <v>32.75271</v>
      </c>
      <c r="BH10" s="681">
        <v>27.697410000000001</v>
      </c>
      <c r="BI10" s="681">
        <v>25.285139999999998</v>
      </c>
      <c r="BJ10" s="681">
        <v>31.754059999999999</v>
      </c>
      <c r="BK10" s="681">
        <v>36.680250000000001</v>
      </c>
      <c r="BL10" s="681">
        <v>32.721739999999997</v>
      </c>
      <c r="BM10" s="681">
        <v>28.49314</v>
      </c>
      <c r="BN10" s="681">
        <v>24.583670000000001</v>
      </c>
      <c r="BO10" s="681">
        <v>27.646909999999998</v>
      </c>
      <c r="BP10" s="681">
        <v>34.067369999999997</v>
      </c>
      <c r="BQ10" s="681">
        <v>39.5886</v>
      </c>
      <c r="BR10" s="681">
        <v>38.794379999999997</v>
      </c>
      <c r="BS10" s="681">
        <v>33.531750000000002</v>
      </c>
      <c r="BT10" s="681">
        <v>28.413460000000001</v>
      </c>
      <c r="BU10" s="681">
        <v>25.965299999999999</v>
      </c>
      <c r="BV10" s="681">
        <v>32.676349999999999</v>
      </c>
    </row>
    <row r="11" spans="1:74" ht="11.15" customHeight="1" x14ac:dyDescent="0.25">
      <c r="A11" s="111" t="s">
        <v>1146</v>
      </c>
      <c r="B11" s="199" t="s">
        <v>436</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12.044728259999999</v>
      </c>
      <c r="AZ11" s="680">
        <v>11.58362393</v>
      </c>
      <c r="BA11" s="680">
        <v>9.0847514146999995</v>
      </c>
      <c r="BB11" s="680">
        <v>7.6992820747000001</v>
      </c>
      <c r="BC11" s="681">
        <v>7.9778469999999997</v>
      </c>
      <c r="BD11" s="681">
        <v>10.36842</v>
      </c>
      <c r="BE11" s="681">
        <v>12.46026</v>
      </c>
      <c r="BF11" s="681">
        <v>12.805110000000001</v>
      </c>
      <c r="BG11" s="681">
        <v>10.83433</v>
      </c>
      <c r="BH11" s="681">
        <v>8.4822729999999993</v>
      </c>
      <c r="BI11" s="681">
        <v>7.988531</v>
      </c>
      <c r="BJ11" s="681">
        <v>10.498379999999999</v>
      </c>
      <c r="BK11" s="681">
        <v>13.23715</v>
      </c>
      <c r="BL11" s="681">
        <v>11.43994</v>
      </c>
      <c r="BM11" s="681">
        <v>9.4443409999999997</v>
      </c>
      <c r="BN11" s="681">
        <v>7.7461700000000002</v>
      </c>
      <c r="BO11" s="681">
        <v>7.9128210000000001</v>
      </c>
      <c r="BP11" s="681">
        <v>10.489319999999999</v>
      </c>
      <c r="BQ11" s="681">
        <v>12.56653</v>
      </c>
      <c r="BR11" s="681">
        <v>12.920070000000001</v>
      </c>
      <c r="BS11" s="681">
        <v>10.984170000000001</v>
      </c>
      <c r="BT11" s="681">
        <v>8.6097070000000002</v>
      </c>
      <c r="BU11" s="681">
        <v>8.1140749999999997</v>
      </c>
      <c r="BV11" s="681">
        <v>10.667199999999999</v>
      </c>
    </row>
    <row r="12" spans="1:74" ht="11.15" customHeight="1" x14ac:dyDescent="0.25">
      <c r="A12" s="111" t="s">
        <v>1147</v>
      </c>
      <c r="B12" s="199" t="s">
        <v>437</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19.343924040000001</v>
      </c>
      <c r="AZ12" s="680">
        <v>19.54508414</v>
      </c>
      <c r="BA12" s="680">
        <v>18.626671444999999</v>
      </c>
      <c r="BB12" s="680">
        <v>14.203837632000001</v>
      </c>
      <c r="BC12" s="681">
        <v>16.790310000000002</v>
      </c>
      <c r="BD12" s="681">
        <v>22.4147</v>
      </c>
      <c r="BE12" s="681">
        <v>26.83663</v>
      </c>
      <c r="BF12" s="681">
        <v>27.953579999999999</v>
      </c>
      <c r="BG12" s="681">
        <v>23.786020000000001</v>
      </c>
      <c r="BH12" s="681">
        <v>17.177430000000001</v>
      </c>
      <c r="BI12" s="681">
        <v>14.039479999999999</v>
      </c>
      <c r="BJ12" s="681">
        <v>18.561119999999999</v>
      </c>
      <c r="BK12" s="681">
        <v>20.86983</v>
      </c>
      <c r="BL12" s="681">
        <v>18.20317</v>
      </c>
      <c r="BM12" s="681">
        <v>17.973099999999999</v>
      </c>
      <c r="BN12" s="681">
        <v>13.669090000000001</v>
      </c>
      <c r="BO12" s="681">
        <v>15.955550000000001</v>
      </c>
      <c r="BP12" s="681">
        <v>21.850460000000002</v>
      </c>
      <c r="BQ12" s="681">
        <v>26.321639999999999</v>
      </c>
      <c r="BR12" s="681">
        <v>27.994160000000001</v>
      </c>
      <c r="BS12" s="681">
        <v>24.241569999999999</v>
      </c>
      <c r="BT12" s="681">
        <v>17.614380000000001</v>
      </c>
      <c r="BU12" s="681">
        <v>14.483459999999999</v>
      </c>
      <c r="BV12" s="681">
        <v>19.267469999999999</v>
      </c>
    </row>
    <row r="13" spans="1:74" ht="11.15" customHeight="1" x14ac:dyDescent="0.25">
      <c r="A13" s="111" t="s">
        <v>1148</v>
      </c>
      <c r="B13" s="199" t="s">
        <v>438</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7.7461926099999996</v>
      </c>
      <c r="BA13" s="680">
        <v>7.3984185146000003</v>
      </c>
      <c r="BB13" s="680">
        <v>6.9323575528000001</v>
      </c>
      <c r="BC13" s="681">
        <v>8.0048929999999991</v>
      </c>
      <c r="BD13" s="681">
        <v>10.53626</v>
      </c>
      <c r="BE13" s="681">
        <v>12.360749999999999</v>
      </c>
      <c r="BF13" s="681">
        <v>12.39207</v>
      </c>
      <c r="BG13" s="681">
        <v>9.7662449999999996</v>
      </c>
      <c r="BH13" s="681">
        <v>7.3214459999999999</v>
      </c>
      <c r="BI13" s="681">
        <v>7.0666539999999998</v>
      </c>
      <c r="BJ13" s="681">
        <v>8.7923620000000007</v>
      </c>
      <c r="BK13" s="681">
        <v>9.1417619999999999</v>
      </c>
      <c r="BL13" s="681">
        <v>7.6789670000000001</v>
      </c>
      <c r="BM13" s="681">
        <v>7.4118209999999998</v>
      </c>
      <c r="BN13" s="681">
        <v>7.0536669999999999</v>
      </c>
      <c r="BO13" s="681">
        <v>8.0957179999999997</v>
      </c>
      <c r="BP13" s="681">
        <v>10.42517</v>
      </c>
      <c r="BQ13" s="681">
        <v>12.141450000000001</v>
      </c>
      <c r="BR13" s="681">
        <v>12.49929</v>
      </c>
      <c r="BS13" s="681">
        <v>9.9243159999999992</v>
      </c>
      <c r="BT13" s="681">
        <v>7.4425379999999999</v>
      </c>
      <c r="BU13" s="681">
        <v>7.1847019999999997</v>
      </c>
      <c r="BV13" s="681">
        <v>8.9423809999999992</v>
      </c>
    </row>
    <row r="14" spans="1:74" ht="11.15" customHeight="1" x14ac:dyDescent="0.25">
      <c r="A14" s="111" t="s">
        <v>1149</v>
      </c>
      <c r="B14" s="199" t="s">
        <v>240</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11.50067494</v>
      </c>
      <c r="BA14" s="680">
        <v>12.186097391000001</v>
      </c>
      <c r="BB14" s="680">
        <v>9.4107673237</v>
      </c>
      <c r="BC14" s="681">
        <v>10.18056</v>
      </c>
      <c r="BD14" s="681">
        <v>11.11533</v>
      </c>
      <c r="BE14" s="681">
        <v>13.29388</v>
      </c>
      <c r="BF14" s="681">
        <v>13.044309999999999</v>
      </c>
      <c r="BG14" s="681">
        <v>11.88555</v>
      </c>
      <c r="BH14" s="681">
        <v>9.8162450000000003</v>
      </c>
      <c r="BI14" s="681">
        <v>10.584479999999999</v>
      </c>
      <c r="BJ14" s="681">
        <v>13.65311</v>
      </c>
      <c r="BK14" s="681">
        <v>15.041119999999999</v>
      </c>
      <c r="BL14" s="681">
        <v>11.63353</v>
      </c>
      <c r="BM14" s="681">
        <v>12.44065</v>
      </c>
      <c r="BN14" s="681">
        <v>9.5107719999999993</v>
      </c>
      <c r="BO14" s="681">
        <v>10.19839</v>
      </c>
      <c r="BP14" s="681">
        <v>11.11774</v>
      </c>
      <c r="BQ14" s="681">
        <v>13.383139999999999</v>
      </c>
      <c r="BR14" s="681">
        <v>13.12519</v>
      </c>
      <c r="BS14" s="681">
        <v>11.897399999999999</v>
      </c>
      <c r="BT14" s="681">
        <v>9.8644040000000004</v>
      </c>
      <c r="BU14" s="681">
        <v>10.613519999999999</v>
      </c>
      <c r="BV14" s="681">
        <v>13.69647</v>
      </c>
    </row>
    <row r="15" spans="1:74" ht="11.15" customHeight="1" x14ac:dyDescent="0.25">
      <c r="A15" s="111" t="s">
        <v>1150</v>
      </c>
      <c r="B15" s="199" t="s">
        <v>241</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0.38402269999999999</v>
      </c>
      <c r="BA15" s="680">
        <v>0.40961291999999999</v>
      </c>
      <c r="BB15" s="680">
        <v>0.36923309999999998</v>
      </c>
      <c r="BC15" s="681">
        <v>0.37137239999999999</v>
      </c>
      <c r="BD15" s="681">
        <v>0.37433169999999999</v>
      </c>
      <c r="BE15" s="681">
        <v>0.39488250000000003</v>
      </c>
      <c r="BF15" s="681">
        <v>0.4026689</v>
      </c>
      <c r="BG15" s="681">
        <v>0.38507770000000002</v>
      </c>
      <c r="BH15" s="681">
        <v>0.40480729999999998</v>
      </c>
      <c r="BI15" s="681">
        <v>0.43245030000000001</v>
      </c>
      <c r="BJ15" s="681">
        <v>0.471113</v>
      </c>
      <c r="BK15" s="681">
        <v>0.4702905</v>
      </c>
      <c r="BL15" s="681">
        <v>0.38305319999999998</v>
      </c>
      <c r="BM15" s="681">
        <v>0.40846919999999998</v>
      </c>
      <c r="BN15" s="681">
        <v>0.36843870000000001</v>
      </c>
      <c r="BO15" s="681">
        <v>0.37079610000000002</v>
      </c>
      <c r="BP15" s="681">
        <v>0.37410599999999999</v>
      </c>
      <c r="BQ15" s="681">
        <v>0.39424759999999998</v>
      </c>
      <c r="BR15" s="681">
        <v>0.40146860000000001</v>
      </c>
      <c r="BS15" s="681">
        <v>0.38359890000000002</v>
      </c>
      <c r="BT15" s="681">
        <v>0.40262609999999999</v>
      </c>
      <c r="BU15" s="681">
        <v>0.42969810000000003</v>
      </c>
      <c r="BV15" s="681">
        <v>0.46774789999999999</v>
      </c>
    </row>
    <row r="16" spans="1:74" ht="11.15" customHeight="1" x14ac:dyDescent="0.25">
      <c r="A16" s="111" t="s">
        <v>1151</v>
      </c>
      <c r="B16" s="199" t="s">
        <v>440</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140.59360425</v>
      </c>
      <c r="AZ16" s="680">
        <v>126.23010856000001</v>
      </c>
      <c r="BA16" s="680">
        <v>113.03663526</v>
      </c>
      <c r="BB16" s="680">
        <v>96.221275352999996</v>
      </c>
      <c r="BC16" s="681">
        <v>103.57940000000001</v>
      </c>
      <c r="BD16" s="681">
        <v>130.0616</v>
      </c>
      <c r="BE16" s="681">
        <v>154.2774</v>
      </c>
      <c r="BF16" s="681">
        <v>153.65190000000001</v>
      </c>
      <c r="BG16" s="681">
        <v>127.4115</v>
      </c>
      <c r="BH16" s="681">
        <v>104.044</v>
      </c>
      <c r="BI16" s="681">
        <v>99.854169999999996</v>
      </c>
      <c r="BJ16" s="681">
        <v>126.5121</v>
      </c>
      <c r="BK16" s="681">
        <v>144.24010000000001</v>
      </c>
      <c r="BL16" s="681">
        <v>123.84480000000001</v>
      </c>
      <c r="BM16" s="681">
        <v>114.4136</v>
      </c>
      <c r="BN16" s="681">
        <v>94.88673</v>
      </c>
      <c r="BO16" s="681">
        <v>102.6138</v>
      </c>
      <c r="BP16" s="681">
        <v>130.57939999999999</v>
      </c>
      <c r="BQ16" s="681">
        <v>153.9025</v>
      </c>
      <c r="BR16" s="681">
        <v>155.08959999999999</v>
      </c>
      <c r="BS16" s="681">
        <v>129.6559</v>
      </c>
      <c r="BT16" s="681">
        <v>105.86660000000001</v>
      </c>
      <c r="BU16" s="681">
        <v>101.6751</v>
      </c>
      <c r="BV16" s="681">
        <v>128.9624</v>
      </c>
    </row>
    <row r="17" spans="1:74" ht="11.15" customHeight="1" x14ac:dyDescent="0.25">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3"/>
      <c r="BD17" s="683"/>
      <c r="BE17" s="683"/>
      <c r="BF17" s="683"/>
      <c r="BG17" s="683"/>
      <c r="BH17" s="683"/>
      <c r="BI17" s="683"/>
      <c r="BJ17" s="683"/>
      <c r="BK17" s="683"/>
      <c r="BL17" s="683"/>
      <c r="BM17" s="683"/>
      <c r="BN17" s="683"/>
      <c r="BO17" s="683"/>
      <c r="BP17" s="683"/>
      <c r="BQ17" s="683"/>
      <c r="BR17" s="683"/>
      <c r="BS17" s="683"/>
      <c r="BT17" s="683"/>
      <c r="BU17" s="683"/>
      <c r="BV17" s="683"/>
    </row>
    <row r="18" spans="1:74" ht="11.15" customHeight="1" x14ac:dyDescent="0.25">
      <c r="A18" s="111" t="s">
        <v>1152</v>
      </c>
      <c r="B18" s="199" t="s">
        <v>432</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3.9003066899999999</v>
      </c>
      <c r="BA18" s="680">
        <v>3.9893952582000001</v>
      </c>
      <c r="BB18" s="680">
        <v>3.7734462798999999</v>
      </c>
      <c r="BC18" s="681">
        <v>3.735061</v>
      </c>
      <c r="BD18" s="681">
        <v>4.3428310000000003</v>
      </c>
      <c r="BE18" s="681">
        <v>4.5694699999999999</v>
      </c>
      <c r="BF18" s="681">
        <v>4.7912410000000003</v>
      </c>
      <c r="BG18" s="681">
        <v>4.2109439999999996</v>
      </c>
      <c r="BH18" s="681">
        <v>3.9346700000000001</v>
      </c>
      <c r="BI18" s="681">
        <v>3.8493369999999998</v>
      </c>
      <c r="BJ18" s="681">
        <v>3.896493</v>
      </c>
      <c r="BK18" s="681">
        <v>4.1956990000000003</v>
      </c>
      <c r="BL18" s="681">
        <v>3.8933019999999998</v>
      </c>
      <c r="BM18" s="681">
        <v>4.004677</v>
      </c>
      <c r="BN18" s="681">
        <v>3.771776</v>
      </c>
      <c r="BO18" s="681">
        <v>3.7253059999999998</v>
      </c>
      <c r="BP18" s="681">
        <v>4.2964549999999999</v>
      </c>
      <c r="BQ18" s="681">
        <v>4.4844049999999998</v>
      </c>
      <c r="BR18" s="681">
        <v>4.7548709999999996</v>
      </c>
      <c r="BS18" s="681">
        <v>4.1849369999999997</v>
      </c>
      <c r="BT18" s="681">
        <v>3.9088539999999998</v>
      </c>
      <c r="BU18" s="681">
        <v>3.822438</v>
      </c>
      <c r="BV18" s="681">
        <v>3.867848</v>
      </c>
    </row>
    <row r="19" spans="1:74" ht="11.15" customHeight="1" x14ac:dyDescent="0.25">
      <c r="A19" s="111" t="s">
        <v>1153</v>
      </c>
      <c r="B19" s="184" t="s">
        <v>465</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11.613548400000001</v>
      </c>
      <c r="BA19" s="680">
        <v>11.642316808</v>
      </c>
      <c r="BB19" s="680">
        <v>10.815146266999999</v>
      </c>
      <c r="BC19" s="681">
        <v>10.9589</v>
      </c>
      <c r="BD19" s="681">
        <v>12.259779999999999</v>
      </c>
      <c r="BE19" s="681">
        <v>13.859680000000001</v>
      </c>
      <c r="BF19" s="681">
        <v>13.70847</v>
      </c>
      <c r="BG19" s="681">
        <v>12.20754</v>
      </c>
      <c r="BH19" s="681">
        <v>11.685919999999999</v>
      </c>
      <c r="BI19" s="681">
        <v>11.191240000000001</v>
      </c>
      <c r="BJ19" s="681">
        <v>11.83048</v>
      </c>
      <c r="BK19" s="681">
        <v>12.56779</v>
      </c>
      <c r="BL19" s="681">
        <v>11.623609999999999</v>
      </c>
      <c r="BM19" s="681">
        <v>11.69605</v>
      </c>
      <c r="BN19" s="681">
        <v>10.80158</v>
      </c>
      <c r="BO19" s="681">
        <v>10.91499</v>
      </c>
      <c r="BP19" s="681">
        <v>12.184530000000001</v>
      </c>
      <c r="BQ19" s="681">
        <v>13.70491</v>
      </c>
      <c r="BR19" s="681">
        <v>13.60736</v>
      </c>
      <c r="BS19" s="681">
        <v>12.14437</v>
      </c>
      <c r="BT19" s="681">
        <v>11.623760000000001</v>
      </c>
      <c r="BU19" s="681">
        <v>11.11814</v>
      </c>
      <c r="BV19" s="681">
        <v>11.7342</v>
      </c>
    </row>
    <row r="20" spans="1:74" ht="11.15" customHeight="1" x14ac:dyDescent="0.25">
      <c r="A20" s="111" t="s">
        <v>1154</v>
      </c>
      <c r="B20" s="199" t="s">
        <v>433</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15.23656519</v>
      </c>
      <c r="AZ20" s="680">
        <v>13.68412386</v>
      </c>
      <c r="BA20" s="680">
        <v>14.486250503000001</v>
      </c>
      <c r="BB20" s="680">
        <v>13.436909915999999</v>
      </c>
      <c r="BC20" s="681">
        <v>14.15232</v>
      </c>
      <c r="BD20" s="681">
        <v>15.33216</v>
      </c>
      <c r="BE20" s="681">
        <v>17.010649999999998</v>
      </c>
      <c r="BF20" s="681">
        <v>16.880510000000001</v>
      </c>
      <c r="BG20" s="681">
        <v>14.95767</v>
      </c>
      <c r="BH20" s="681">
        <v>14.66141</v>
      </c>
      <c r="BI20" s="681">
        <v>13.628579999999999</v>
      </c>
      <c r="BJ20" s="681">
        <v>14.6761</v>
      </c>
      <c r="BK20" s="681">
        <v>15.190390000000001</v>
      </c>
      <c r="BL20" s="681">
        <v>13.73986</v>
      </c>
      <c r="BM20" s="681">
        <v>14.693949999999999</v>
      </c>
      <c r="BN20" s="681">
        <v>13.39101</v>
      </c>
      <c r="BO20" s="681">
        <v>14.22846</v>
      </c>
      <c r="BP20" s="681">
        <v>15.365349999999999</v>
      </c>
      <c r="BQ20" s="681">
        <v>16.945340000000002</v>
      </c>
      <c r="BR20" s="681">
        <v>16.853179999999998</v>
      </c>
      <c r="BS20" s="681">
        <v>14.915369999999999</v>
      </c>
      <c r="BT20" s="681">
        <v>14.59778</v>
      </c>
      <c r="BU20" s="681">
        <v>13.54416</v>
      </c>
      <c r="BV20" s="681">
        <v>14.557090000000001</v>
      </c>
    </row>
    <row r="21" spans="1:74" ht="11.15" customHeight="1" x14ac:dyDescent="0.25">
      <c r="A21" s="111" t="s">
        <v>1155</v>
      </c>
      <c r="B21" s="199" t="s">
        <v>434</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8.8044830300000001</v>
      </c>
      <c r="AZ21" s="680">
        <v>8.0636060300000008</v>
      </c>
      <c r="BA21" s="680">
        <v>8.2382784633000004</v>
      </c>
      <c r="BB21" s="680">
        <v>7.5624122530999998</v>
      </c>
      <c r="BC21" s="681">
        <v>7.7410189999999997</v>
      </c>
      <c r="BD21" s="681">
        <v>8.8055199999999996</v>
      </c>
      <c r="BE21" s="681">
        <v>9.5165380000000006</v>
      </c>
      <c r="BF21" s="681">
        <v>9.6611650000000004</v>
      </c>
      <c r="BG21" s="681">
        <v>8.5705349999999996</v>
      </c>
      <c r="BH21" s="681">
        <v>8.20228</v>
      </c>
      <c r="BI21" s="681">
        <v>7.8268690000000003</v>
      </c>
      <c r="BJ21" s="681">
        <v>8.3038369999999997</v>
      </c>
      <c r="BK21" s="681">
        <v>8.8720829999999999</v>
      </c>
      <c r="BL21" s="681">
        <v>8.0683039999999995</v>
      </c>
      <c r="BM21" s="681">
        <v>8.3009509999999995</v>
      </c>
      <c r="BN21" s="681">
        <v>7.4716719999999999</v>
      </c>
      <c r="BO21" s="681">
        <v>7.7182079999999997</v>
      </c>
      <c r="BP21" s="681">
        <v>8.8660619999999994</v>
      </c>
      <c r="BQ21" s="681">
        <v>9.3906969999999994</v>
      </c>
      <c r="BR21" s="681">
        <v>9.7220530000000007</v>
      </c>
      <c r="BS21" s="681">
        <v>8.6670689999999997</v>
      </c>
      <c r="BT21" s="681">
        <v>8.193892</v>
      </c>
      <c r="BU21" s="681">
        <v>7.8157379999999996</v>
      </c>
      <c r="BV21" s="681">
        <v>8.2452039999999993</v>
      </c>
    </row>
    <row r="22" spans="1:74" ht="11.15" customHeight="1" x14ac:dyDescent="0.25">
      <c r="A22" s="111" t="s">
        <v>1156</v>
      </c>
      <c r="B22" s="199" t="s">
        <v>435</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23.914485370000001</v>
      </c>
      <c r="BA22" s="680">
        <v>24.901283295999999</v>
      </c>
      <c r="BB22" s="680">
        <v>24.721982154999999</v>
      </c>
      <c r="BC22" s="681">
        <v>26.285450000000001</v>
      </c>
      <c r="BD22" s="681">
        <v>28.628350000000001</v>
      </c>
      <c r="BE22" s="681">
        <v>31.286619999999999</v>
      </c>
      <c r="BF22" s="681">
        <v>31.137689999999999</v>
      </c>
      <c r="BG22" s="681">
        <v>28.39207</v>
      </c>
      <c r="BH22" s="681">
        <v>26.889620000000001</v>
      </c>
      <c r="BI22" s="681">
        <v>24.078610000000001</v>
      </c>
      <c r="BJ22" s="681">
        <v>25.619730000000001</v>
      </c>
      <c r="BK22" s="681">
        <v>26.102419999999999</v>
      </c>
      <c r="BL22" s="681">
        <v>24.241980000000002</v>
      </c>
      <c r="BM22" s="681">
        <v>24.914000000000001</v>
      </c>
      <c r="BN22" s="681">
        <v>24.31841</v>
      </c>
      <c r="BO22" s="681">
        <v>26.483070000000001</v>
      </c>
      <c r="BP22" s="681">
        <v>28.820360000000001</v>
      </c>
      <c r="BQ22" s="681">
        <v>31.391159999999999</v>
      </c>
      <c r="BR22" s="681">
        <v>31.288170000000001</v>
      </c>
      <c r="BS22" s="681">
        <v>28.575890000000001</v>
      </c>
      <c r="BT22" s="681">
        <v>27.08633</v>
      </c>
      <c r="BU22" s="681">
        <v>24.27261</v>
      </c>
      <c r="BV22" s="681">
        <v>25.83793</v>
      </c>
    </row>
    <row r="23" spans="1:74" ht="11.15" customHeight="1" x14ac:dyDescent="0.25">
      <c r="A23" s="111" t="s">
        <v>1157</v>
      </c>
      <c r="B23" s="199" t="s">
        <v>436</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6.8523259400000001</v>
      </c>
      <c r="BA23" s="680">
        <v>6.9119397196000003</v>
      </c>
      <c r="BB23" s="680">
        <v>6.9869834202999996</v>
      </c>
      <c r="BC23" s="681">
        <v>7.3276240000000001</v>
      </c>
      <c r="BD23" s="681">
        <v>8.3081689999999995</v>
      </c>
      <c r="BE23" s="681">
        <v>9.0416059999999998</v>
      </c>
      <c r="BF23" s="681">
        <v>9.2592630000000007</v>
      </c>
      <c r="BG23" s="681">
        <v>8.4963160000000002</v>
      </c>
      <c r="BH23" s="681">
        <v>7.5285390000000003</v>
      </c>
      <c r="BI23" s="681">
        <v>6.779102</v>
      </c>
      <c r="BJ23" s="681">
        <v>6.9701940000000002</v>
      </c>
      <c r="BK23" s="681">
        <v>7.5045089999999997</v>
      </c>
      <c r="BL23" s="681">
        <v>6.8413490000000001</v>
      </c>
      <c r="BM23" s="681">
        <v>6.9587839999999996</v>
      </c>
      <c r="BN23" s="681">
        <v>6.9823680000000001</v>
      </c>
      <c r="BO23" s="681">
        <v>7.3316559999999997</v>
      </c>
      <c r="BP23" s="681">
        <v>8.3500870000000003</v>
      </c>
      <c r="BQ23" s="681">
        <v>9.0891479999999998</v>
      </c>
      <c r="BR23" s="681">
        <v>9.3303609999999999</v>
      </c>
      <c r="BS23" s="681">
        <v>8.5837649999999996</v>
      </c>
      <c r="BT23" s="681">
        <v>7.6171129999999998</v>
      </c>
      <c r="BU23" s="681">
        <v>6.8724220000000003</v>
      </c>
      <c r="BV23" s="681">
        <v>7.0783160000000001</v>
      </c>
    </row>
    <row r="24" spans="1:74" ht="11.15" customHeight="1" x14ac:dyDescent="0.25">
      <c r="A24" s="111" t="s">
        <v>1158</v>
      </c>
      <c r="B24" s="199" t="s">
        <v>437</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16.312216299999999</v>
      </c>
      <c r="AZ24" s="680">
        <v>14.4728338</v>
      </c>
      <c r="BA24" s="680">
        <v>14.996207491</v>
      </c>
      <c r="BB24" s="680">
        <v>16.570353627999999</v>
      </c>
      <c r="BC24" s="681">
        <v>17.554819999999999</v>
      </c>
      <c r="BD24" s="681">
        <v>19.625879999999999</v>
      </c>
      <c r="BE24" s="681">
        <v>20.547969999999999</v>
      </c>
      <c r="BF24" s="681">
        <v>21.09517</v>
      </c>
      <c r="BG24" s="681">
        <v>19.698810000000002</v>
      </c>
      <c r="BH24" s="681">
        <v>18.100359999999998</v>
      </c>
      <c r="BI24" s="681">
        <v>16.074860000000001</v>
      </c>
      <c r="BJ24" s="681">
        <v>16.868790000000001</v>
      </c>
      <c r="BK24" s="681">
        <v>16.642330000000001</v>
      </c>
      <c r="BL24" s="681">
        <v>14.407159999999999</v>
      </c>
      <c r="BM24" s="681">
        <v>15.25976</v>
      </c>
      <c r="BN24" s="681">
        <v>16.534590000000001</v>
      </c>
      <c r="BO24" s="681">
        <v>17.600840000000002</v>
      </c>
      <c r="BP24" s="681">
        <v>19.756879999999999</v>
      </c>
      <c r="BQ24" s="681">
        <v>20.72597</v>
      </c>
      <c r="BR24" s="681">
        <v>21.429739999999999</v>
      </c>
      <c r="BS24" s="681">
        <v>20.047840000000001</v>
      </c>
      <c r="BT24" s="681">
        <v>18.409310000000001</v>
      </c>
      <c r="BU24" s="681">
        <v>16.350829999999998</v>
      </c>
      <c r="BV24" s="681">
        <v>17.147819999999999</v>
      </c>
    </row>
    <row r="25" spans="1:74" ht="11.15" customHeight="1" x14ac:dyDescent="0.25">
      <c r="A25" s="111" t="s">
        <v>1159</v>
      </c>
      <c r="B25" s="199" t="s">
        <v>438</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7.9282701600000003</v>
      </c>
      <c r="AZ25" s="680">
        <v>7.3288823699999996</v>
      </c>
      <c r="BA25" s="680">
        <v>7.8485975818</v>
      </c>
      <c r="BB25" s="680">
        <v>7.7545901365000001</v>
      </c>
      <c r="BC25" s="681">
        <v>8.3675259999999998</v>
      </c>
      <c r="BD25" s="681">
        <v>9.0714369999999995</v>
      </c>
      <c r="BE25" s="681">
        <v>9.9821139999999993</v>
      </c>
      <c r="BF25" s="681">
        <v>10.05472</v>
      </c>
      <c r="BG25" s="681">
        <v>9.0743969999999994</v>
      </c>
      <c r="BH25" s="681">
        <v>8.2025989999999993</v>
      </c>
      <c r="BI25" s="681">
        <v>7.5902010000000004</v>
      </c>
      <c r="BJ25" s="681">
        <v>7.9130390000000004</v>
      </c>
      <c r="BK25" s="681">
        <v>8.0109600000000007</v>
      </c>
      <c r="BL25" s="681">
        <v>7.3484049999999996</v>
      </c>
      <c r="BM25" s="681">
        <v>7.9160779999999997</v>
      </c>
      <c r="BN25" s="681">
        <v>7.8269510000000002</v>
      </c>
      <c r="BO25" s="681">
        <v>8.4063680000000005</v>
      </c>
      <c r="BP25" s="681">
        <v>9.0194580000000002</v>
      </c>
      <c r="BQ25" s="681">
        <v>9.9165419999999997</v>
      </c>
      <c r="BR25" s="681">
        <v>10.101419999999999</v>
      </c>
      <c r="BS25" s="681">
        <v>9.1247340000000001</v>
      </c>
      <c r="BT25" s="681">
        <v>8.2414039999999993</v>
      </c>
      <c r="BU25" s="681">
        <v>7.6210040000000001</v>
      </c>
      <c r="BV25" s="681">
        <v>7.9402059999999999</v>
      </c>
    </row>
    <row r="26" spans="1:74" ht="11.15" customHeight="1" x14ac:dyDescent="0.25">
      <c r="A26" s="111" t="s">
        <v>1160</v>
      </c>
      <c r="B26" s="199" t="s">
        <v>240</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11.30894958</v>
      </c>
      <c r="BA26" s="680">
        <v>14.096532879</v>
      </c>
      <c r="BB26" s="680">
        <v>10.613720533</v>
      </c>
      <c r="BC26" s="681">
        <v>11.55681</v>
      </c>
      <c r="BD26" s="681">
        <v>14.114509999999999</v>
      </c>
      <c r="BE26" s="681">
        <v>14.25531</v>
      </c>
      <c r="BF26" s="681">
        <v>14.61328</v>
      </c>
      <c r="BG26" s="681">
        <v>13.53608</v>
      </c>
      <c r="BH26" s="681">
        <v>13.73244</v>
      </c>
      <c r="BI26" s="681">
        <v>12.975580000000001</v>
      </c>
      <c r="BJ26" s="681">
        <v>13.166449999999999</v>
      </c>
      <c r="BK26" s="681">
        <v>13.177759999999999</v>
      </c>
      <c r="BL26" s="681">
        <v>11.334949999999999</v>
      </c>
      <c r="BM26" s="681">
        <v>14.167439999999999</v>
      </c>
      <c r="BN26" s="681">
        <v>10.575430000000001</v>
      </c>
      <c r="BO26" s="681">
        <v>11.53097</v>
      </c>
      <c r="BP26" s="681">
        <v>14.082599999999999</v>
      </c>
      <c r="BQ26" s="681">
        <v>14.220219999999999</v>
      </c>
      <c r="BR26" s="681">
        <v>14.572649999999999</v>
      </c>
      <c r="BS26" s="681">
        <v>13.440160000000001</v>
      </c>
      <c r="BT26" s="681">
        <v>13.61788</v>
      </c>
      <c r="BU26" s="681">
        <v>12.854430000000001</v>
      </c>
      <c r="BV26" s="681">
        <v>13.032209999999999</v>
      </c>
    </row>
    <row r="27" spans="1:74" ht="11.15" customHeight="1" x14ac:dyDescent="0.25">
      <c r="A27" s="111" t="s">
        <v>1161</v>
      </c>
      <c r="B27" s="199" t="s">
        <v>241</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0.45298208000000001</v>
      </c>
      <c r="AZ27" s="680">
        <v>0.42178357</v>
      </c>
      <c r="BA27" s="680">
        <v>0.44249275999999998</v>
      </c>
      <c r="BB27" s="680">
        <v>0.43331969999999997</v>
      </c>
      <c r="BC27" s="681">
        <v>0.44113740000000001</v>
      </c>
      <c r="BD27" s="681">
        <v>0.43596940000000001</v>
      </c>
      <c r="BE27" s="681">
        <v>0.45282699999999998</v>
      </c>
      <c r="BF27" s="681">
        <v>0.46468409999999999</v>
      </c>
      <c r="BG27" s="681">
        <v>0.44965379999999999</v>
      </c>
      <c r="BH27" s="681">
        <v>0.46110400000000001</v>
      </c>
      <c r="BI27" s="681">
        <v>0.45402599999999999</v>
      </c>
      <c r="BJ27" s="681">
        <v>0.45719739999999998</v>
      </c>
      <c r="BK27" s="681">
        <v>0.44876509999999997</v>
      </c>
      <c r="BL27" s="681">
        <v>0.42787500000000001</v>
      </c>
      <c r="BM27" s="681">
        <v>0.44961830000000003</v>
      </c>
      <c r="BN27" s="681">
        <v>0.44147110000000001</v>
      </c>
      <c r="BO27" s="681">
        <v>0.45030799999999999</v>
      </c>
      <c r="BP27" s="681">
        <v>0.44547690000000001</v>
      </c>
      <c r="BQ27" s="681">
        <v>0.46357890000000002</v>
      </c>
      <c r="BR27" s="681">
        <v>0.47596929999999998</v>
      </c>
      <c r="BS27" s="681">
        <v>0.4608449</v>
      </c>
      <c r="BT27" s="681">
        <v>0.47212910000000002</v>
      </c>
      <c r="BU27" s="681">
        <v>0.46412589999999998</v>
      </c>
      <c r="BV27" s="681">
        <v>0.46748010000000001</v>
      </c>
    </row>
    <row r="28" spans="1:74" ht="11.15" customHeight="1" x14ac:dyDescent="0.25">
      <c r="A28" s="111" t="s">
        <v>1162</v>
      </c>
      <c r="B28" s="199" t="s">
        <v>440</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101.56084559999999</v>
      </c>
      <c r="BA28" s="680">
        <v>107.55329476</v>
      </c>
      <c r="BB28" s="680">
        <v>102.66886429</v>
      </c>
      <c r="BC28" s="681">
        <v>108.1207</v>
      </c>
      <c r="BD28" s="681">
        <v>120.9246</v>
      </c>
      <c r="BE28" s="681">
        <v>130.52279999999999</v>
      </c>
      <c r="BF28" s="681">
        <v>131.6662</v>
      </c>
      <c r="BG28" s="681">
        <v>119.59399999999999</v>
      </c>
      <c r="BH28" s="681">
        <v>113.3989</v>
      </c>
      <c r="BI28" s="681">
        <v>104.44840000000001</v>
      </c>
      <c r="BJ28" s="681">
        <v>109.70229999999999</v>
      </c>
      <c r="BK28" s="681">
        <v>112.7127</v>
      </c>
      <c r="BL28" s="681">
        <v>101.9268</v>
      </c>
      <c r="BM28" s="681">
        <v>108.3613</v>
      </c>
      <c r="BN28" s="681">
        <v>102.1153</v>
      </c>
      <c r="BO28" s="681">
        <v>108.39019999999999</v>
      </c>
      <c r="BP28" s="681">
        <v>121.18729999999999</v>
      </c>
      <c r="BQ28" s="681">
        <v>130.33199999999999</v>
      </c>
      <c r="BR28" s="681">
        <v>132.13579999999999</v>
      </c>
      <c r="BS28" s="681">
        <v>120.145</v>
      </c>
      <c r="BT28" s="681">
        <v>113.7685</v>
      </c>
      <c r="BU28" s="681">
        <v>104.7359</v>
      </c>
      <c r="BV28" s="681">
        <v>109.9083</v>
      </c>
    </row>
    <row r="29" spans="1:74" ht="11.15" customHeight="1" x14ac:dyDescent="0.25">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3"/>
      <c r="BD29" s="683"/>
      <c r="BE29" s="683"/>
      <c r="BF29" s="683"/>
      <c r="BG29" s="683"/>
      <c r="BH29" s="683"/>
      <c r="BI29" s="683"/>
      <c r="BJ29" s="683"/>
      <c r="BK29" s="683"/>
      <c r="BL29" s="683"/>
      <c r="BM29" s="683"/>
      <c r="BN29" s="683"/>
      <c r="BO29" s="683"/>
      <c r="BP29" s="683"/>
      <c r="BQ29" s="683"/>
      <c r="BR29" s="683"/>
      <c r="BS29" s="683"/>
      <c r="BT29" s="683"/>
      <c r="BU29" s="683"/>
      <c r="BV29" s="683"/>
    </row>
    <row r="30" spans="1:74" ht="11.15" customHeight="1" x14ac:dyDescent="0.25">
      <c r="A30" s="111" t="s">
        <v>1163</v>
      </c>
      <c r="B30" s="199" t="s">
        <v>432</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1.2424976400000001</v>
      </c>
      <c r="BA30" s="680">
        <v>1.3292102071</v>
      </c>
      <c r="BB30" s="680">
        <v>1.2631113545999999</v>
      </c>
      <c r="BC30" s="681">
        <v>1.3626849999999999</v>
      </c>
      <c r="BD30" s="681">
        <v>1.3843989999999999</v>
      </c>
      <c r="BE30" s="681">
        <v>1.3723479999999999</v>
      </c>
      <c r="BF30" s="681">
        <v>1.4571590000000001</v>
      </c>
      <c r="BG30" s="681">
        <v>1.357273</v>
      </c>
      <c r="BH30" s="681">
        <v>1.3192900000000001</v>
      </c>
      <c r="BI30" s="681">
        <v>1.2942579999999999</v>
      </c>
      <c r="BJ30" s="681">
        <v>1.27938</v>
      </c>
      <c r="BK30" s="681">
        <v>1.3094669999999999</v>
      </c>
      <c r="BL30" s="681">
        <v>1.2464759999999999</v>
      </c>
      <c r="BM30" s="681">
        <v>1.334079</v>
      </c>
      <c r="BN30" s="681">
        <v>1.2680560000000001</v>
      </c>
      <c r="BO30" s="681">
        <v>1.3663799999999999</v>
      </c>
      <c r="BP30" s="681">
        <v>1.3865799999999999</v>
      </c>
      <c r="BQ30" s="681">
        <v>1.3758330000000001</v>
      </c>
      <c r="BR30" s="681">
        <v>1.459768</v>
      </c>
      <c r="BS30" s="681">
        <v>1.358176</v>
      </c>
      <c r="BT30" s="681">
        <v>1.316038</v>
      </c>
      <c r="BU30" s="681">
        <v>1.2904450000000001</v>
      </c>
      <c r="BV30" s="681">
        <v>1.275676</v>
      </c>
    </row>
    <row r="31" spans="1:74" ht="11.15" customHeight="1" x14ac:dyDescent="0.25">
      <c r="A31" s="111" t="s">
        <v>1164</v>
      </c>
      <c r="B31" s="184" t="s">
        <v>465</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5.7174910600000004</v>
      </c>
      <c r="BA31" s="680">
        <v>6.1225662335999997</v>
      </c>
      <c r="BB31" s="680">
        <v>6.0690382208999996</v>
      </c>
      <c r="BC31" s="681">
        <v>6.2920730000000002</v>
      </c>
      <c r="BD31" s="681">
        <v>6.327426</v>
      </c>
      <c r="BE31" s="681">
        <v>6.7379069999999999</v>
      </c>
      <c r="BF31" s="681">
        <v>6.932175</v>
      </c>
      <c r="BG31" s="681">
        <v>6.6587339999999999</v>
      </c>
      <c r="BH31" s="681">
        <v>6.3436110000000001</v>
      </c>
      <c r="BI31" s="681">
        <v>6.0519959999999999</v>
      </c>
      <c r="BJ31" s="681">
        <v>6.3369099999999996</v>
      </c>
      <c r="BK31" s="681">
        <v>6.4520460000000002</v>
      </c>
      <c r="BL31" s="681">
        <v>5.9134469999999997</v>
      </c>
      <c r="BM31" s="681">
        <v>6.3319879999999999</v>
      </c>
      <c r="BN31" s="681">
        <v>6.2408840000000003</v>
      </c>
      <c r="BO31" s="681">
        <v>6.4048910000000001</v>
      </c>
      <c r="BP31" s="681">
        <v>6.3838920000000003</v>
      </c>
      <c r="BQ31" s="681">
        <v>6.7569569999999999</v>
      </c>
      <c r="BR31" s="681">
        <v>6.9063790000000003</v>
      </c>
      <c r="BS31" s="681">
        <v>6.616358</v>
      </c>
      <c r="BT31" s="681">
        <v>6.2745769999999998</v>
      </c>
      <c r="BU31" s="681">
        <v>5.9794980000000004</v>
      </c>
      <c r="BV31" s="681">
        <v>6.264691</v>
      </c>
    </row>
    <row r="32" spans="1:74" ht="11.15" customHeight="1" x14ac:dyDescent="0.25">
      <c r="A32" s="111" t="s">
        <v>1165</v>
      </c>
      <c r="B32" s="199" t="s">
        <v>433</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14.46076079</v>
      </c>
      <c r="BA32" s="680">
        <v>16.320097628999999</v>
      </c>
      <c r="BB32" s="680">
        <v>15.338601822999999</v>
      </c>
      <c r="BC32" s="681">
        <v>16.093319999999999</v>
      </c>
      <c r="BD32" s="681">
        <v>16.338190000000001</v>
      </c>
      <c r="BE32" s="681">
        <v>16.692509999999999</v>
      </c>
      <c r="BF32" s="681">
        <v>17.291679999999999</v>
      </c>
      <c r="BG32" s="681">
        <v>16.303979999999999</v>
      </c>
      <c r="BH32" s="681">
        <v>16.236979999999999</v>
      </c>
      <c r="BI32" s="681">
        <v>15.80368</v>
      </c>
      <c r="BJ32" s="681">
        <v>15.6915</v>
      </c>
      <c r="BK32" s="681">
        <v>16.3126</v>
      </c>
      <c r="BL32" s="681">
        <v>14.886010000000001</v>
      </c>
      <c r="BM32" s="681">
        <v>16.801459999999999</v>
      </c>
      <c r="BN32" s="681">
        <v>15.80175</v>
      </c>
      <c r="BO32" s="681">
        <v>16.53875</v>
      </c>
      <c r="BP32" s="681">
        <v>16.755700000000001</v>
      </c>
      <c r="BQ32" s="681">
        <v>17.156469999999999</v>
      </c>
      <c r="BR32" s="681">
        <v>17.76295</v>
      </c>
      <c r="BS32" s="681">
        <v>16.723089999999999</v>
      </c>
      <c r="BT32" s="681">
        <v>16.560030000000001</v>
      </c>
      <c r="BU32" s="681">
        <v>16.101710000000001</v>
      </c>
      <c r="BV32" s="681">
        <v>15.986890000000001</v>
      </c>
    </row>
    <row r="33" spans="1:74" ht="11.15" customHeight="1" x14ac:dyDescent="0.25">
      <c r="A33" s="111" t="s">
        <v>1166</v>
      </c>
      <c r="B33" s="199" t="s">
        <v>434</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7.5988589099999997</v>
      </c>
      <c r="BA33" s="680">
        <v>8.3813289112000007</v>
      </c>
      <c r="BB33" s="680">
        <v>8.1177705428000007</v>
      </c>
      <c r="BC33" s="681">
        <v>8.3097390000000004</v>
      </c>
      <c r="BD33" s="681">
        <v>8.6625300000000003</v>
      </c>
      <c r="BE33" s="681">
        <v>9.0430279999999996</v>
      </c>
      <c r="BF33" s="681">
        <v>9.2941090000000006</v>
      </c>
      <c r="BG33" s="681">
        <v>8.5960920000000005</v>
      </c>
      <c r="BH33" s="681">
        <v>8.5586459999999995</v>
      </c>
      <c r="BI33" s="681">
        <v>8.4643739999999994</v>
      </c>
      <c r="BJ33" s="681">
        <v>8.4447749999999999</v>
      </c>
      <c r="BK33" s="681">
        <v>8.5343669999999996</v>
      </c>
      <c r="BL33" s="681">
        <v>7.9955660000000002</v>
      </c>
      <c r="BM33" s="681">
        <v>8.6400760000000005</v>
      </c>
      <c r="BN33" s="681">
        <v>8.2998879999999993</v>
      </c>
      <c r="BO33" s="681">
        <v>8.4266699999999997</v>
      </c>
      <c r="BP33" s="681">
        <v>8.695316</v>
      </c>
      <c r="BQ33" s="681">
        <v>9.0767509999999998</v>
      </c>
      <c r="BR33" s="681">
        <v>9.2730530000000009</v>
      </c>
      <c r="BS33" s="681">
        <v>8.5288939999999993</v>
      </c>
      <c r="BT33" s="681">
        <v>8.4969739999999998</v>
      </c>
      <c r="BU33" s="681">
        <v>8.4291520000000002</v>
      </c>
      <c r="BV33" s="681">
        <v>8.3868159999999996</v>
      </c>
    </row>
    <row r="34" spans="1:74" ht="11.15" customHeight="1" x14ac:dyDescent="0.25">
      <c r="A34" s="111" t="s">
        <v>1167</v>
      </c>
      <c r="B34" s="199" t="s">
        <v>435</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12.839684549999999</v>
      </c>
      <c r="AZ34" s="680">
        <v>11.15431474</v>
      </c>
      <c r="BA34" s="680">
        <v>11.905417001</v>
      </c>
      <c r="BB34" s="680">
        <v>11.792333702000001</v>
      </c>
      <c r="BC34" s="681">
        <v>12.50225</v>
      </c>
      <c r="BD34" s="681">
        <v>12.982519999999999</v>
      </c>
      <c r="BE34" s="681">
        <v>13.61229</v>
      </c>
      <c r="BF34" s="681">
        <v>13.69308</v>
      </c>
      <c r="BG34" s="681">
        <v>12.556290000000001</v>
      </c>
      <c r="BH34" s="681">
        <v>12.888500000000001</v>
      </c>
      <c r="BI34" s="681">
        <v>12.54555</v>
      </c>
      <c r="BJ34" s="681">
        <v>12.0618</v>
      </c>
      <c r="BK34" s="681">
        <v>13.38724</v>
      </c>
      <c r="BL34" s="681">
        <v>11.50318</v>
      </c>
      <c r="BM34" s="681">
        <v>12.298679999999999</v>
      </c>
      <c r="BN34" s="681">
        <v>12.1282</v>
      </c>
      <c r="BO34" s="681">
        <v>12.730499999999999</v>
      </c>
      <c r="BP34" s="681">
        <v>13.12678</v>
      </c>
      <c r="BQ34" s="681">
        <v>13.76122</v>
      </c>
      <c r="BR34" s="681">
        <v>13.833690000000001</v>
      </c>
      <c r="BS34" s="681">
        <v>12.676489999999999</v>
      </c>
      <c r="BT34" s="681">
        <v>12.97397</v>
      </c>
      <c r="BU34" s="681">
        <v>12.627420000000001</v>
      </c>
      <c r="BV34" s="681">
        <v>12.15621</v>
      </c>
    </row>
    <row r="35" spans="1:74" ht="11.15" customHeight="1" x14ac:dyDescent="0.25">
      <c r="A35" s="111" t="s">
        <v>1168</v>
      </c>
      <c r="B35" s="199" t="s">
        <v>436</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8.3920259900000005</v>
      </c>
      <c r="AZ35" s="680">
        <v>7.8628904999999998</v>
      </c>
      <c r="BA35" s="680">
        <v>8.4313088657000002</v>
      </c>
      <c r="BB35" s="680">
        <v>8.2372475119999997</v>
      </c>
      <c r="BC35" s="681">
        <v>8.5644399999999994</v>
      </c>
      <c r="BD35" s="681">
        <v>8.6737059999999992</v>
      </c>
      <c r="BE35" s="681">
        <v>8.8309820000000006</v>
      </c>
      <c r="BF35" s="681">
        <v>9.0713760000000008</v>
      </c>
      <c r="BG35" s="681">
        <v>8.6677009999999992</v>
      </c>
      <c r="BH35" s="681">
        <v>8.6899339999999992</v>
      </c>
      <c r="BI35" s="681">
        <v>8.3510580000000001</v>
      </c>
      <c r="BJ35" s="681">
        <v>8.4156440000000003</v>
      </c>
      <c r="BK35" s="681">
        <v>8.554665</v>
      </c>
      <c r="BL35" s="681">
        <v>7.9394770000000001</v>
      </c>
      <c r="BM35" s="681">
        <v>8.5255159999999997</v>
      </c>
      <c r="BN35" s="681">
        <v>8.3514269999999993</v>
      </c>
      <c r="BO35" s="681">
        <v>8.6854379999999995</v>
      </c>
      <c r="BP35" s="681">
        <v>8.7924659999999992</v>
      </c>
      <c r="BQ35" s="681">
        <v>8.9713930000000008</v>
      </c>
      <c r="BR35" s="681">
        <v>9.2166770000000007</v>
      </c>
      <c r="BS35" s="681">
        <v>8.8019970000000001</v>
      </c>
      <c r="BT35" s="681">
        <v>8.7898040000000002</v>
      </c>
      <c r="BU35" s="681">
        <v>8.4384189999999997</v>
      </c>
      <c r="BV35" s="681">
        <v>8.5028520000000007</v>
      </c>
    </row>
    <row r="36" spans="1:74" ht="11.15" customHeight="1" x14ac:dyDescent="0.25">
      <c r="A36" s="111" t="s">
        <v>1169</v>
      </c>
      <c r="B36" s="199" t="s">
        <v>437</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15.30710955</v>
      </c>
      <c r="BA36" s="680">
        <v>14.72201175</v>
      </c>
      <c r="BB36" s="680">
        <v>17.453729633999998</v>
      </c>
      <c r="BC36" s="681">
        <v>17.118369999999999</v>
      </c>
      <c r="BD36" s="681">
        <v>17.572199999999999</v>
      </c>
      <c r="BE36" s="681">
        <v>19.118040000000001</v>
      </c>
      <c r="BF36" s="681">
        <v>19.010649999999998</v>
      </c>
      <c r="BG36" s="681">
        <v>18.92249</v>
      </c>
      <c r="BH36" s="681">
        <v>18.21632</v>
      </c>
      <c r="BI36" s="681">
        <v>17.759460000000001</v>
      </c>
      <c r="BJ36" s="681">
        <v>18.16236</v>
      </c>
      <c r="BK36" s="681">
        <v>18.227360000000001</v>
      </c>
      <c r="BL36" s="681">
        <v>15.9815</v>
      </c>
      <c r="BM36" s="681">
        <v>15.44739</v>
      </c>
      <c r="BN36" s="681">
        <v>18.170259999999999</v>
      </c>
      <c r="BO36" s="681">
        <v>17.960370000000001</v>
      </c>
      <c r="BP36" s="681">
        <v>18.56456</v>
      </c>
      <c r="BQ36" s="681">
        <v>20.23827</v>
      </c>
      <c r="BR36" s="681">
        <v>20.115760000000002</v>
      </c>
      <c r="BS36" s="681">
        <v>20.018599999999999</v>
      </c>
      <c r="BT36" s="681">
        <v>19.201779999999999</v>
      </c>
      <c r="BU36" s="681">
        <v>18.695270000000001</v>
      </c>
      <c r="BV36" s="681">
        <v>19.108309999999999</v>
      </c>
    </row>
    <row r="37" spans="1:74" s="116" customFormat="1" ht="11.15" customHeight="1" x14ac:dyDescent="0.25">
      <c r="A37" s="111" t="s">
        <v>1170</v>
      </c>
      <c r="B37" s="199" t="s">
        <v>438</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6.85313514</v>
      </c>
      <c r="AZ37" s="680">
        <v>6.2634675599999996</v>
      </c>
      <c r="BA37" s="680">
        <v>6.5949257748000001</v>
      </c>
      <c r="BB37" s="680">
        <v>6.7068317327000004</v>
      </c>
      <c r="BC37" s="681">
        <v>7.3011590000000002</v>
      </c>
      <c r="BD37" s="681">
        <v>7.7763429999999998</v>
      </c>
      <c r="BE37" s="681">
        <v>8.1659430000000004</v>
      </c>
      <c r="BF37" s="681">
        <v>7.8926679999999996</v>
      </c>
      <c r="BG37" s="681">
        <v>7.2825569999999997</v>
      </c>
      <c r="BH37" s="681">
        <v>7.0429360000000001</v>
      </c>
      <c r="BI37" s="681">
        <v>6.6657440000000001</v>
      </c>
      <c r="BJ37" s="681">
        <v>6.8047560000000002</v>
      </c>
      <c r="BK37" s="681">
        <v>6.8969480000000001</v>
      </c>
      <c r="BL37" s="681">
        <v>6.274826</v>
      </c>
      <c r="BM37" s="681">
        <v>6.6117239999999997</v>
      </c>
      <c r="BN37" s="681">
        <v>6.7316159999999998</v>
      </c>
      <c r="BO37" s="681">
        <v>7.355035</v>
      </c>
      <c r="BP37" s="681">
        <v>7.87216</v>
      </c>
      <c r="BQ37" s="681">
        <v>8.2899720000000006</v>
      </c>
      <c r="BR37" s="681">
        <v>8.0325520000000008</v>
      </c>
      <c r="BS37" s="681">
        <v>7.4256589999999996</v>
      </c>
      <c r="BT37" s="681">
        <v>7.1872780000000001</v>
      </c>
      <c r="BU37" s="681">
        <v>6.8114549999999996</v>
      </c>
      <c r="BV37" s="681">
        <v>6.9597049999999996</v>
      </c>
    </row>
    <row r="38" spans="1:74" s="116" customFormat="1" ht="11.15" customHeight="1" x14ac:dyDescent="0.25">
      <c r="A38" s="111" t="s">
        <v>1171</v>
      </c>
      <c r="B38" s="199" t="s">
        <v>240</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6.21588545</v>
      </c>
      <c r="AZ38" s="680">
        <v>5.9521428900000002</v>
      </c>
      <c r="BA38" s="680">
        <v>6.7092715701000003</v>
      </c>
      <c r="BB38" s="680">
        <v>6.3300860540999997</v>
      </c>
      <c r="BC38" s="681">
        <v>7.0007349999999997</v>
      </c>
      <c r="BD38" s="681">
        <v>7.654738</v>
      </c>
      <c r="BE38" s="681">
        <v>7.6298060000000003</v>
      </c>
      <c r="BF38" s="681">
        <v>7.7855359999999996</v>
      </c>
      <c r="BG38" s="681">
        <v>7.2526130000000002</v>
      </c>
      <c r="BH38" s="681">
        <v>6.8447639999999996</v>
      </c>
      <c r="BI38" s="681">
        <v>6.6180709999999996</v>
      </c>
      <c r="BJ38" s="681">
        <v>6.5013389999999998</v>
      </c>
      <c r="BK38" s="681">
        <v>6.1451000000000002</v>
      </c>
      <c r="BL38" s="681">
        <v>5.8557100000000002</v>
      </c>
      <c r="BM38" s="681">
        <v>6.6038050000000004</v>
      </c>
      <c r="BN38" s="681">
        <v>6.2135059999999998</v>
      </c>
      <c r="BO38" s="681">
        <v>6.8241069999999997</v>
      </c>
      <c r="BP38" s="681">
        <v>7.4105679999999996</v>
      </c>
      <c r="BQ38" s="681">
        <v>7.3379510000000003</v>
      </c>
      <c r="BR38" s="681">
        <v>7.4506100000000002</v>
      </c>
      <c r="BS38" s="681">
        <v>6.9030990000000001</v>
      </c>
      <c r="BT38" s="681">
        <v>6.4948620000000004</v>
      </c>
      <c r="BU38" s="681">
        <v>6.2671979999999996</v>
      </c>
      <c r="BV38" s="681">
        <v>6.1645200000000004</v>
      </c>
    </row>
    <row r="39" spans="1:74" s="116" customFormat="1" ht="11.15" customHeight="1" x14ac:dyDescent="0.25">
      <c r="A39" s="111" t="s">
        <v>1172</v>
      </c>
      <c r="B39" s="199" t="s">
        <v>241</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0.35752241000000001</v>
      </c>
      <c r="BA39" s="680">
        <v>0.38711962999999999</v>
      </c>
      <c r="BB39" s="680">
        <v>0.38050469999999997</v>
      </c>
      <c r="BC39" s="681">
        <v>0.39507750000000003</v>
      </c>
      <c r="BD39" s="681">
        <v>0.37684529999999999</v>
      </c>
      <c r="BE39" s="681">
        <v>0.40458139999999998</v>
      </c>
      <c r="BF39" s="681">
        <v>0.41439429999999999</v>
      </c>
      <c r="BG39" s="681">
        <v>0.3896809</v>
      </c>
      <c r="BH39" s="681">
        <v>0.41005730000000001</v>
      </c>
      <c r="BI39" s="681">
        <v>0.39961960000000002</v>
      </c>
      <c r="BJ39" s="681">
        <v>0.39714050000000001</v>
      </c>
      <c r="BK39" s="681">
        <v>0.38441550000000002</v>
      </c>
      <c r="BL39" s="681">
        <v>0.35791679999999998</v>
      </c>
      <c r="BM39" s="681">
        <v>0.38804630000000001</v>
      </c>
      <c r="BN39" s="681">
        <v>0.38223869999999999</v>
      </c>
      <c r="BO39" s="681">
        <v>0.3971538</v>
      </c>
      <c r="BP39" s="681">
        <v>0.37904110000000002</v>
      </c>
      <c r="BQ39" s="681">
        <v>0.40775470000000003</v>
      </c>
      <c r="BR39" s="681">
        <v>0.41762480000000002</v>
      </c>
      <c r="BS39" s="681">
        <v>0.39244489999999999</v>
      </c>
      <c r="BT39" s="681">
        <v>0.41188639999999999</v>
      </c>
      <c r="BU39" s="681">
        <v>0.4011169</v>
      </c>
      <c r="BV39" s="681">
        <v>0.39859020000000001</v>
      </c>
    </row>
    <row r="40" spans="1:74" s="116" customFormat="1" ht="11.15" customHeight="1" x14ac:dyDescent="0.25">
      <c r="A40" s="111" t="s">
        <v>1173</v>
      </c>
      <c r="B40" s="199" t="s">
        <v>440</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83.286060419999998</v>
      </c>
      <c r="AZ40" s="680">
        <v>75.917056040000006</v>
      </c>
      <c r="BA40" s="680">
        <v>80.903257572000001</v>
      </c>
      <c r="BB40" s="680">
        <v>81.689255274999994</v>
      </c>
      <c r="BC40" s="681">
        <v>84.939850000000007</v>
      </c>
      <c r="BD40" s="681">
        <v>87.748909999999995</v>
      </c>
      <c r="BE40" s="681">
        <v>91.607439999999997</v>
      </c>
      <c r="BF40" s="681">
        <v>92.842820000000003</v>
      </c>
      <c r="BG40" s="681">
        <v>87.987409999999997</v>
      </c>
      <c r="BH40" s="681">
        <v>86.551029999999997</v>
      </c>
      <c r="BI40" s="681">
        <v>83.953810000000004</v>
      </c>
      <c r="BJ40" s="681">
        <v>84.095619999999997</v>
      </c>
      <c r="BK40" s="681">
        <v>86.204210000000003</v>
      </c>
      <c r="BL40" s="681">
        <v>77.954099999999997</v>
      </c>
      <c r="BM40" s="681">
        <v>82.982759999999999</v>
      </c>
      <c r="BN40" s="681">
        <v>83.587829999999997</v>
      </c>
      <c r="BO40" s="681">
        <v>86.68929</v>
      </c>
      <c r="BP40" s="681">
        <v>89.367069999999998</v>
      </c>
      <c r="BQ40" s="681">
        <v>93.372569999999996</v>
      </c>
      <c r="BR40" s="681">
        <v>94.469059999999999</v>
      </c>
      <c r="BS40" s="681">
        <v>89.444810000000004</v>
      </c>
      <c r="BT40" s="681">
        <v>87.707189999999997</v>
      </c>
      <c r="BU40" s="681">
        <v>85.041690000000003</v>
      </c>
      <c r="BV40" s="681">
        <v>85.204260000000005</v>
      </c>
    </row>
    <row r="41" spans="1:74" s="116" customFormat="1" ht="11.15" customHeight="1" x14ac:dyDescent="0.25">
      <c r="A41" s="117"/>
      <c r="B41" s="118" t="s">
        <v>239</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5"/>
      <c r="BD41" s="685"/>
      <c r="BE41" s="685"/>
      <c r="BF41" s="685"/>
      <c r="BG41" s="685"/>
      <c r="BH41" s="685"/>
      <c r="BI41" s="685"/>
      <c r="BJ41" s="685"/>
      <c r="BK41" s="685"/>
      <c r="BL41" s="685"/>
      <c r="BM41" s="685"/>
      <c r="BN41" s="685"/>
      <c r="BO41" s="685"/>
      <c r="BP41" s="685"/>
      <c r="BQ41" s="685"/>
      <c r="BR41" s="685"/>
      <c r="BS41" s="685"/>
      <c r="BT41" s="685"/>
      <c r="BU41" s="685"/>
      <c r="BV41" s="685"/>
    </row>
    <row r="42" spans="1:74" s="116" customFormat="1" ht="11.15" customHeight="1" x14ac:dyDescent="0.25">
      <c r="A42" s="111" t="s">
        <v>1174</v>
      </c>
      <c r="B42" s="199" t="s">
        <v>432</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10.39445796</v>
      </c>
      <c r="AZ42" s="686">
        <v>9.5048254300000004</v>
      </c>
      <c r="BA42" s="686">
        <v>9.1139993007999998</v>
      </c>
      <c r="BB42" s="686">
        <v>8.3501298802000008</v>
      </c>
      <c r="BC42" s="687">
        <v>8.2313810000000007</v>
      </c>
      <c r="BD42" s="687">
        <v>9.6699409999999997</v>
      </c>
      <c r="BE42" s="687">
        <v>10.611599999999999</v>
      </c>
      <c r="BF42" s="687">
        <v>10.939109999999999</v>
      </c>
      <c r="BG42" s="687">
        <v>9.5051699999999997</v>
      </c>
      <c r="BH42" s="687">
        <v>8.5710309999999996</v>
      </c>
      <c r="BI42" s="687">
        <v>8.5585190000000004</v>
      </c>
      <c r="BJ42" s="687">
        <v>9.3746179999999999</v>
      </c>
      <c r="BK42" s="687">
        <v>10.208410000000001</v>
      </c>
      <c r="BL42" s="687">
        <v>9.3220349999999996</v>
      </c>
      <c r="BM42" s="687">
        <v>9.1038370000000004</v>
      </c>
      <c r="BN42" s="687">
        <v>8.3147459999999995</v>
      </c>
      <c r="BO42" s="687">
        <v>8.1842699999999997</v>
      </c>
      <c r="BP42" s="687">
        <v>9.5384019999999996</v>
      </c>
      <c r="BQ42" s="687">
        <v>10.348940000000001</v>
      </c>
      <c r="BR42" s="687">
        <v>10.802680000000001</v>
      </c>
      <c r="BS42" s="687">
        <v>9.4494740000000004</v>
      </c>
      <c r="BT42" s="687">
        <v>8.5218609999999995</v>
      </c>
      <c r="BU42" s="687">
        <v>8.5139230000000001</v>
      </c>
      <c r="BV42" s="687">
        <v>9.3347200000000008</v>
      </c>
    </row>
    <row r="43" spans="1:74" s="116" customFormat="1" ht="11.15" customHeight="1" x14ac:dyDescent="0.25">
      <c r="A43" s="111" t="s">
        <v>1175</v>
      </c>
      <c r="B43" s="184" t="s">
        <v>465</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32.617157450000001</v>
      </c>
      <c r="AZ43" s="686">
        <v>29.396791360000002</v>
      </c>
      <c r="BA43" s="686">
        <v>28.458000217999999</v>
      </c>
      <c r="BB43" s="686">
        <v>26.030197858000001</v>
      </c>
      <c r="BC43" s="687">
        <v>26.500440000000001</v>
      </c>
      <c r="BD43" s="687">
        <v>30.648510000000002</v>
      </c>
      <c r="BE43" s="687">
        <v>35.234670000000001</v>
      </c>
      <c r="BF43" s="687">
        <v>34.834110000000003</v>
      </c>
      <c r="BG43" s="687">
        <v>30.178059999999999</v>
      </c>
      <c r="BH43" s="687">
        <v>27.52966</v>
      </c>
      <c r="BI43" s="687">
        <v>27.106539999999999</v>
      </c>
      <c r="BJ43" s="687">
        <v>30.24728</v>
      </c>
      <c r="BK43" s="687">
        <v>32.73742</v>
      </c>
      <c r="BL43" s="687">
        <v>29.29326</v>
      </c>
      <c r="BM43" s="687">
        <v>28.851780000000002</v>
      </c>
      <c r="BN43" s="687">
        <v>26.187670000000001</v>
      </c>
      <c r="BO43" s="687">
        <v>26.555710000000001</v>
      </c>
      <c r="BP43" s="687">
        <v>30.635090000000002</v>
      </c>
      <c r="BQ43" s="687">
        <v>34.960619999999999</v>
      </c>
      <c r="BR43" s="687">
        <v>34.696219999999997</v>
      </c>
      <c r="BS43" s="687">
        <v>30.1568</v>
      </c>
      <c r="BT43" s="687">
        <v>27.473549999999999</v>
      </c>
      <c r="BU43" s="687">
        <v>27.044699999999999</v>
      </c>
      <c r="BV43" s="687">
        <v>30.187899999999999</v>
      </c>
    </row>
    <row r="44" spans="1:74" s="116" customFormat="1" ht="11.15" customHeight="1" x14ac:dyDescent="0.25">
      <c r="A44" s="111" t="s">
        <v>1176</v>
      </c>
      <c r="B44" s="199" t="s">
        <v>433</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50.090133960000003</v>
      </c>
      <c r="AZ44" s="686">
        <v>44.933100590000002</v>
      </c>
      <c r="BA44" s="686">
        <v>45.26000054</v>
      </c>
      <c r="BB44" s="686">
        <v>41.627819121000002</v>
      </c>
      <c r="BC44" s="687">
        <v>43.588729999999998</v>
      </c>
      <c r="BD44" s="687">
        <v>48.160119999999999</v>
      </c>
      <c r="BE44" s="687">
        <v>53.53631</v>
      </c>
      <c r="BF44" s="687">
        <v>53.390230000000003</v>
      </c>
      <c r="BG44" s="687">
        <v>45.595689999999998</v>
      </c>
      <c r="BH44" s="687">
        <v>44.295529999999999</v>
      </c>
      <c r="BI44" s="687">
        <v>43.24859</v>
      </c>
      <c r="BJ44" s="687">
        <v>47.65437</v>
      </c>
      <c r="BK44" s="687">
        <v>50.279829999999997</v>
      </c>
      <c r="BL44" s="687">
        <v>44.893720000000002</v>
      </c>
      <c r="BM44" s="687">
        <v>46.139789999999998</v>
      </c>
      <c r="BN44" s="687">
        <v>41.732709999999997</v>
      </c>
      <c r="BO44" s="687">
        <v>44.045450000000002</v>
      </c>
      <c r="BP44" s="687">
        <v>48.655029999999996</v>
      </c>
      <c r="BQ44" s="687">
        <v>53.868290000000002</v>
      </c>
      <c r="BR44" s="687">
        <v>53.999270000000003</v>
      </c>
      <c r="BS44" s="687">
        <v>46.18224</v>
      </c>
      <c r="BT44" s="687">
        <v>44.792259999999999</v>
      </c>
      <c r="BU44" s="687">
        <v>43.748049999999999</v>
      </c>
      <c r="BV44" s="687">
        <v>48.232199999999999</v>
      </c>
    </row>
    <row r="45" spans="1:74" s="116" customFormat="1" ht="11.15" customHeight="1" x14ac:dyDescent="0.25">
      <c r="A45" s="111" t="s">
        <v>1177</v>
      </c>
      <c r="B45" s="199" t="s">
        <v>434</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28.389611540000001</v>
      </c>
      <c r="AZ45" s="686">
        <v>25.84250334</v>
      </c>
      <c r="BA45" s="686">
        <v>25.636999686999999</v>
      </c>
      <c r="BB45" s="686">
        <v>23.082852539000001</v>
      </c>
      <c r="BC45" s="687">
        <v>23.12538</v>
      </c>
      <c r="BD45" s="687">
        <v>27.1892</v>
      </c>
      <c r="BE45" s="687">
        <v>29.728860000000001</v>
      </c>
      <c r="BF45" s="687">
        <v>30.177810000000001</v>
      </c>
      <c r="BG45" s="687">
        <v>25.928439999999998</v>
      </c>
      <c r="BH45" s="687">
        <v>24.016010000000001</v>
      </c>
      <c r="BI45" s="687">
        <v>23.97701</v>
      </c>
      <c r="BJ45" s="687">
        <v>26.327549999999999</v>
      </c>
      <c r="BK45" s="687">
        <v>29.388660000000002</v>
      </c>
      <c r="BL45" s="687">
        <v>26.021989999999999</v>
      </c>
      <c r="BM45" s="687">
        <v>26.306159999999998</v>
      </c>
      <c r="BN45" s="687">
        <v>23.09309</v>
      </c>
      <c r="BO45" s="687">
        <v>23.286169999999998</v>
      </c>
      <c r="BP45" s="687">
        <v>27.692769999999999</v>
      </c>
      <c r="BQ45" s="687">
        <v>29.562529999999999</v>
      </c>
      <c r="BR45" s="687">
        <v>30.53558</v>
      </c>
      <c r="BS45" s="687">
        <v>26.383610000000001</v>
      </c>
      <c r="BT45" s="687">
        <v>24.026599999999998</v>
      </c>
      <c r="BU45" s="687">
        <v>23.999970000000001</v>
      </c>
      <c r="BV45" s="687">
        <v>26.169080000000001</v>
      </c>
    </row>
    <row r="46" spans="1:74" s="116" customFormat="1" ht="11.15" customHeight="1" x14ac:dyDescent="0.25">
      <c r="A46" s="111" t="s">
        <v>1178</v>
      </c>
      <c r="B46" s="199" t="s">
        <v>435</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74.963543319999999</v>
      </c>
      <c r="AZ46" s="686">
        <v>67.616631369999993</v>
      </c>
      <c r="BA46" s="686">
        <v>64.635006778000005</v>
      </c>
      <c r="BB46" s="686">
        <v>61.826329751999999</v>
      </c>
      <c r="BC46" s="687">
        <v>66.6524</v>
      </c>
      <c r="BD46" s="687">
        <v>75.077610000000007</v>
      </c>
      <c r="BE46" s="687">
        <v>83.966369999999998</v>
      </c>
      <c r="BF46" s="687">
        <v>82.997479999999996</v>
      </c>
      <c r="BG46" s="687">
        <v>73.791700000000006</v>
      </c>
      <c r="BH46" s="687">
        <v>67.565209999999993</v>
      </c>
      <c r="BI46" s="687">
        <v>61.997309999999999</v>
      </c>
      <c r="BJ46" s="687">
        <v>69.527010000000004</v>
      </c>
      <c r="BK46" s="687">
        <v>76.26831</v>
      </c>
      <c r="BL46" s="687">
        <v>68.556809999999999</v>
      </c>
      <c r="BM46" s="687">
        <v>65.796809999999994</v>
      </c>
      <c r="BN46" s="687">
        <v>61.119489999999999</v>
      </c>
      <c r="BO46" s="687">
        <v>66.953639999999993</v>
      </c>
      <c r="BP46" s="687">
        <v>76.108590000000007</v>
      </c>
      <c r="BQ46" s="687">
        <v>84.842010000000002</v>
      </c>
      <c r="BR46" s="687">
        <v>84.012100000000004</v>
      </c>
      <c r="BS46" s="687">
        <v>74.875050000000002</v>
      </c>
      <c r="BT46" s="687">
        <v>68.56371</v>
      </c>
      <c r="BU46" s="687">
        <v>62.953600000000002</v>
      </c>
      <c r="BV46" s="687">
        <v>70.762129999999999</v>
      </c>
    </row>
    <row r="47" spans="1:74" s="116" customFormat="1" ht="11.15" customHeight="1" x14ac:dyDescent="0.25">
      <c r="A47" s="111" t="s">
        <v>1179</v>
      </c>
      <c r="B47" s="199" t="s">
        <v>436</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27.809604660000002</v>
      </c>
      <c r="AZ47" s="686">
        <v>26.298840370000001</v>
      </c>
      <c r="BA47" s="686">
        <v>24.428000000000001</v>
      </c>
      <c r="BB47" s="686">
        <v>22.923513007</v>
      </c>
      <c r="BC47" s="687">
        <v>23.869910000000001</v>
      </c>
      <c r="BD47" s="687">
        <v>27.350300000000001</v>
      </c>
      <c r="BE47" s="687">
        <v>30.332850000000001</v>
      </c>
      <c r="BF47" s="687">
        <v>31.135750000000002</v>
      </c>
      <c r="BG47" s="687">
        <v>27.998349999999999</v>
      </c>
      <c r="BH47" s="687">
        <v>24.700749999999999</v>
      </c>
      <c r="BI47" s="687">
        <v>23.118690000000001</v>
      </c>
      <c r="BJ47" s="687">
        <v>25.884219999999999</v>
      </c>
      <c r="BK47" s="687">
        <v>29.296320000000001</v>
      </c>
      <c r="BL47" s="687">
        <v>26.220759999999999</v>
      </c>
      <c r="BM47" s="687">
        <v>24.928640000000001</v>
      </c>
      <c r="BN47" s="687">
        <v>23.079969999999999</v>
      </c>
      <c r="BO47" s="687">
        <v>23.92991</v>
      </c>
      <c r="BP47" s="687">
        <v>27.631869999999999</v>
      </c>
      <c r="BQ47" s="687">
        <v>30.62707</v>
      </c>
      <c r="BR47" s="687">
        <v>31.467110000000002</v>
      </c>
      <c r="BS47" s="687">
        <v>28.36993</v>
      </c>
      <c r="BT47" s="687">
        <v>25.01662</v>
      </c>
      <c r="BU47" s="687">
        <v>23.42492</v>
      </c>
      <c r="BV47" s="687">
        <v>26.248370000000001</v>
      </c>
    </row>
    <row r="48" spans="1:74" s="116" customFormat="1" ht="11.15" customHeight="1" x14ac:dyDescent="0.25">
      <c r="A48" s="111" t="s">
        <v>1180</v>
      </c>
      <c r="B48" s="199" t="s">
        <v>437</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53.077006930000003</v>
      </c>
      <c r="AZ48" s="686">
        <v>49.339471709999998</v>
      </c>
      <c r="BA48" s="686">
        <v>48.359992484999999</v>
      </c>
      <c r="BB48" s="686">
        <v>48.243068950000001</v>
      </c>
      <c r="BC48" s="687">
        <v>51.478729999999999</v>
      </c>
      <c r="BD48" s="687">
        <v>59.628729999999997</v>
      </c>
      <c r="BE48" s="687">
        <v>66.519279999999995</v>
      </c>
      <c r="BF48" s="687">
        <v>68.076849999999993</v>
      </c>
      <c r="BG48" s="687">
        <v>62.424480000000003</v>
      </c>
      <c r="BH48" s="687">
        <v>53.511139999999997</v>
      </c>
      <c r="BI48" s="687">
        <v>47.89067</v>
      </c>
      <c r="BJ48" s="687">
        <v>53.607399999999998</v>
      </c>
      <c r="BK48" s="687">
        <v>55.75515</v>
      </c>
      <c r="BL48" s="687">
        <v>48.606909999999999</v>
      </c>
      <c r="BM48" s="687">
        <v>48.695259999999998</v>
      </c>
      <c r="BN48" s="687">
        <v>48.389380000000003</v>
      </c>
      <c r="BO48" s="687">
        <v>51.532209999999999</v>
      </c>
      <c r="BP48" s="687">
        <v>60.188020000000002</v>
      </c>
      <c r="BQ48" s="687">
        <v>67.302660000000003</v>
      </c>
      <c r="BR48" s="687">
        <v>69.557239999999993</v>
      </c>
      <c r="BS48" s="687">
        <v>64.325299999999999</v>
      </c>
      <c r="BT48" s="687">
        <v>55.242629999999998</v>
      </c>
      <c r="BU48" s="687">
        <v>49.546550000000003</v>
      </c>
      <c r="BV48" s="687">
        <v>55.53884</v>
      </c>
    </row>
    <row r="49" spans="1:74" s="116" customFormat="1" ht="11.15" customHeight="1" x14ac:dyDescent="0.25">
      <c r="A49" s="111" t="s">
        <v>1181</v>
      </c>
      <c r="B49" s="199" t="s">
        <v>438</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23.676102180000001</v>
      </c>
      <c r="AZ49" s="686">
        <v>21.35124463</v>
      </c>
      <c r="BA49" s="686">
        <v>21.855004292</v>
      </c>
      <c r="BB49" s="686">
        <v>21.406636322000001</v>
      </c>
      <c r="BC49" s="687">
        <v>23.686579999999999</v>
      </c>
      <c r="BD49" s="687">
        <v>27.39696</v>
      </c>
      <c r="BE49" s="687">
        <v>30.522110000000001</v>
      </c>
      <c r="BF49" s="687">
        <v>30.352810000000002</v>
      </c>
      <c r="BG49" s="687">
        <v>26.136099999999999</v>
      </c>
      <c r="BH49" s="687">
        <v>22.58006</v>
      </c>
      <c r="BI49" s="687">
        <v>21.335419999999999</v>
      </c>
      <c r="BJ49" s="687">
        <v>23.523980000000002</v>
      </c>
      <c r="BK49" s="687">
        <v>24.06354</v>
      </c>
      <c r="BL49" s="687">
        <v>21.315110000000001</v>
      </c>
      <c r="BM49" s="687">
        <v>21.95269</v>
      </c>
      <c r="BN49" s="687">
        <v>21.624960000000002</v>
      </c>
      <c r="BO49" s="687">
        <v>23.87</v>
      </c>
      <c r="BP49" s="687">
        <v>27.32958</v>
      </c>
      <c r="BQ49" s="687">
        <v>30.361149999999999</v>
      </c>
      <c r="BR49" s="687">
        <v>30.6465</v>
      </c>
      <c r="BS49" s="687">
        <v>26.487500000000001</v>
      </c>
      <c r="BT49" s="687">
        <v>22.88419</v>
      </c>
      <c r="BU49" s="687">
        <v>21.62988</v>
      </c>
      <c r="BV49" s="687">
        <v>23.856010000000001</v>
      </c>
    </row>
    <row r="50" spans="1:74" s="116" customFormat="1" ht="11.15" customHeight="1" x14ac:dyDescent="0.25">
      <c r="A50" s="111" t="s">
        <v>1182</v>
      </c>
      <c r="B50" s="199" t="s">
        <v>240</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34.367397449999999</v>
      </c>
      <c r="AZ50" s="686">
        <v>28.825525540000001</v>
      </c>
      <c r="BA50" s="686">
        <v>33.045994016000002</v>
      </c>
      <c r="BB50" s="686">
        <v>26.413345807999999</v>
      </c>
      <c r="BC50" s="687">
        <v>28.793579999999999</v>
      </c>
      <c r="BD50" s="687">
        <v>32.943680000000001</v>
      </c>
      <c r="BE50" s="687">
        <v>35.237580000000001</v>
      </c>
      <c r="BF50" s="687">
        <v>35.50291</v>
      </c>
      <c r="BG50" s="687">
        <v>32.73039</v>
      </c>
      <c r="BH50" s="687">
        <v>30.452349999999999</v>
      </c>
      <c r="BI50" s="687">
        <v>30.232559999999999</v>
      </c>
      <c r="BJ50" s="687">
        <v>33.380389999999998</v>
      </c>
      <c r="BK50" s="687">
        <v>34.41939</v>
      </c>
      <c r="BL50" s="687">
        <v>28.87688</v>
      </c>
      <c r="BM50" s="687">
        <v>33.26764</v>
      </c>
      <c r="BN50" s="687">
        <v>26.357320000000001</v>
      </c>
      <c r="BO50" s="687">
        <v>28.609639999999999</v>
      </c>
      <c r="BP50" s="687">
        <v>32.670140000000004</v>
      </c>
      <c r="BQ50" s="687">
        <v>35.000149999999998</v>
      </c>
      <c r="BR50" s="687">
        <v>35.208440000000003</v>
      </c>
      <c r="BS50" s="687">
        <v>32.296990000000001</v>
      </c>
      <c r="BT50" s="687">
        <v>30.036200000000001</v>
      </c>
      <c r="BU50" s="687">
        <v>29.789719999999999</v>
      </c>
      <c r="BV50" s="687">
        <v>32.952820000000003</v>
      </c>
    </row>
    <row r="51" spans="1:74" s="116" customFormat="1" ht="11.25" customHeight="1" x14ac:dyDescent="0.25">
      <c r="A51" s="111" t="s">
        <v>1183</v>
      </c>
      <c r="B51" s="199" t="s">
        <v>241</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1.3068187200000001</v>
      </c>
      <c r="AZ51" s="686">
        <v>1.16332868</v>
      </c>
      <c r="BA51" s="686">
        <v>1.239225</v>
      </c>
      <c r="BB51" s="686">
        <v>1.1830575000000001</v>
      </c>
      <c r="BC51" s="687">
        <v>1.207587</v>
      </c>
      <c r="BD51" s="687">
        <v>1.187146</v>
      </c>
      <c r="BE51" s="687">
        <v>1.252291</v>
      </c>
      <c r="BF51" s="687">
        <v>1.281747</v>
      </c>
      <c r="BG51" s="687">
        <v>1.2244120000000001</v>
      </c>
      <c r="BH51" s="687">
        <v>1.2759689999999999</v>
      </c>
      <c r="BI51" s="687">
        <v>1.2860959999999999</v>
      </c>
      <c r="BJ51" s="687">
        <v>1.3254509999999999</v>
      </c>
      <c r="BK51" s="687">
        <v>1.303471</v>
      </c>
      <c r="BL51" s="687">
        <v>1.1688449999999999</v>
      </c>
      <c r="BM51" s="687">
        <v>1.2461340000000001</v>
      </c>
      <c r="BN51" s="687">
        <v>1.1921489999999999</v>
      </c>
      <c r="BO51" s="687">
        <v>1.2182580000000001</v>
      </c>
      <c r="BP51" s="687">
        <v>1.1986239999999999</v>
      </c>
      <c r="BQ51" s="687">
        <v>1.2655810000000001</v>
      </c>
      <c r="BR51" s="687">
        <v>1.2950630000000001</v>
      </c>
      <c r="BS51" s="687">
        <v>1.2368889999999999</v>
      </c>
      <c r="BT51" s="687">
        <v>1.2866420000000001</v>
      </c>
      <c r="BU51" s="687">
        <v>1.2949409999999999</v>
      </c>
      <c r="BV51" s="687">
        <v>1.3338179999999999</v>
      </c>
    </row>
    <row r="52" spans="1:74" s="116" customFormat="1" ht="11.15" customHeight="1" x14ac:dyDescent="0.25">
      <c r="A52" s="111" t="s">
        <v>1184</v>
      </c>
      <c r="B52" s="200" t="s">
        <v>440</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336.69183415999998</v>
      </c>
      <c r="AZ52" s="688">
        <v>304.27226301000002</v>
      </c>
      <c r="BA52" s="688">
        <v>302.03222262999998</v>
      </c>
      <c r="BB52" s="688">
        <v>281.08695074000002</v>
      </c>
      <c r="BC52" s="689">
        <v>297.13470000000001</v>
      </c>
      <c r="BD52" s="689">
        <v>339.25220000000002</v>
      </c>
      <c r="BE52" s="689">
        <v>376.94189999999998</v>
      </c>
      <c r="BF52" s="689">
        <v>378.68880000000001</v>
      </c>
      <c r="BG52" s="689">
        <v>335.51280000000003</v>
      </c>
      <c r="BH52" s="689">
        <v>304.49770000000001</v>
      </c>
      <c r="BI52" s="689">
        <v>288.75139999999999</v>
      </c>
      <c r="BJ52" s="689">
        <v>320.85230000000001</v>
      </c>
      <c r="BK52" s="689">
        <v>343.72050000000002</v>
      </c>
      <c r="BL52" s="689">
        <v>304.27629999999999</v>
      </c>
      <c r="BM52" s="689">
        <v>306.28870000000001</v>
      </c>
      <c r="BN52" s="689">
        <v>281.0915</v>
      </c>
      <c r="BO52" s="689">
        <v>298.18529999999998</v>
      </c>
      <c r="BP52" s="689">
        <v>341.6481</v>
      </c>
      <c r="BQ52" s="689">
        <v>378.13900000000001</v>
      </c>
      <c r="BR52" s="689">
        <v>382.22019999999998</v>
      </c>
      <c r="BS52" s="689">
        <v>339.7638</v>
      </c>
      <c r="BT52" s="689">
        <v>307.84429999999998</v>
      </c>
      <c r="BU52" s="689">
        <v>291.94619999999998</v>
      </c>
      <c r="BV52" s="689">
        <v>324.61590000000001</v>
      </c>
    </row>
    <row r="53" spans="1:74" s="420" customFormat="1" ht="12" customHeight="1" x14ac:dyDescent="0.2">
      <c r="A53" s="419"/>
      <c r="B53" s="809" t="s">
        <v>866</v>
      </c>
      <c r="C53" s="735"/>
      <c r="D53" s="735"/>
      <c r="E53" s="735"/>
      <c r="F53" s="735"/>
      <c r="G53" s="735"/>
      <c r="H53" s="735"/>
      <c r="I53" s="735"/>
      <c r="J53" s="735"/>
      <c r="K53" s="735"/>
      <c r="L53" s="735"/>
      <c r="M53" s="735"/>
      <c r="N53" s="735"/>
      <c r="O53" s="735"/>
      <c r="P53" s="735"/>
      <c r="Q53" s="735"/>
      <c r="AY53" s="464"/>
      <c r="AZ53" s="464"/>
      <c r="BA53" s="464"/>
      <c r="BB53" s="464"/>
      <c r="BC53" s="464"/>
      <c r="BD53" s="464"/>
      <c r="BE53" s="464"/>
      <c r="BF53" s="464"/>
      <c r="BG53" s="464"/>
      <c r="BH53" s="340"/>
      <c r="BI53" s="464"/>
      <c r="BJ53" s="464"/>
    </row>
    <row r="54" spans="1:74" s="420" customFormat="1" ht="12" customHeight="1" x14ac:dyDescent="0.25">
      <c r="A54" s="419"/>
      <c r="B54" s="755" t="s">
        <v>808</v>
      </c>
      <c r="C54" s="756"/>
      <c r="D54" s="756"/>
      <c r="E54" s="756"/>
      <c r="F54" s="756"/>
      <c r="G54" s="756"/>
      <c r="H54" s="756"/>
      <c r="I54" s="756"/>
      <c r="J54" s="756"/>
      <c r="K54" s="756"/>
      <c r="L54" s="756"/>
      <c r="M54" s="756"/>
      <c r="N54" s="756"/>
      <c r="O54" s="756"/>
      <c r="P54" s="756"/>
      <c r="Q54" s="756"/>
      <c r="AY54" s="464"/>
      <c r="AZ54" s="464"/>
      <c r="BA54" s="464"/>
      <c r="BB54" s="464"/>
      <c r="BC54" s="464"/>
      <c r="BD54" s="603"/>
      <c r="BE54" s="603"/>
      <c r="BF54" s="603"/>
      <c r="BG54" s="464"/>
      <c r="BH54" s="251"/>
      <c r="BI54" s="464"/>
      <c r="BJ54" s="464"/>
    </row>
    <row r="55" spans="1:74" s="420" customFormat="1" ht="12" customHeight="1" x14ac:dyDescent="0.25">
      <c r="A55" s="419"/>
      <c r="B55" s="776" t="str">
        <f>"Notes: "&amp;"EIA completed modeling and analysis for this report on " &amp;Dates!D2&amp;"."</f>
        <v>Notes: EIA completed modeling and analysis for this report on Thursday May 5, 2022.</v>
      </c>
      <c r="C55" s="798"/>
      <c r="D55" s="798"/>
      <c r="E55" s="798"/>
      <c r="F55" s="798"/>
      <c r="G55" s="798"/>
      <c r="H55" s="798"/>
      <c r="I55" s="798"/>
      <c r="J55" s="798"/>
      <c r="K55" s="798"/>
      <c r="L55" s="798"/>
      <c r="M55" s="798"/>
      <c r="N55" s="798"/>
      <c r="O55" s="798"/>
      <c r="P55" s="798"/>
      <c r="Q55" s="777"/>
      <c r="AY55" s="464"/>
      <c r="AZ55" s="464"/>
      <c r="BA55" s="464"/>
      <c r="BB55" s="464"/>
      <c r="BC55" s="464"/>
      <c r="BD55" s="603"/>
      <c r="BE55" s="603"/>
      <c r="BF55" s="603"/>
      <c r="BG55" s="464"/>
      <c r="BH55" s="251"/>
      <c r="BI55" s="464"/>
      <c r="BJ55" s="464"/>
    </row>
    <row r="56" spans="1:74" s="420" customFormat="1" ht="12" customHeight="1" x14ac:dyDescent="0.25">
      <c r="A56" s="419"/>
      <c r="B56" s="749" t="s">
        <v>351</v>
      </c>
      <c r="C56" s="748"/>
      <c r="D56" s="748"/>
      <c r="E56" s="748"/>
      <c r="F56" s="748"/>
      <c r="G56" s="748"/>
      <c r="H56" s="748"/>
      <c r="I56" s="748"/>
      <c r="J56" s="748"/>
      <c r="K56" s="748"/>
      <c r="L56" s="748"/>
      <c r="M56" s="748"/>
      <c r="N56" s="748"/>
      <c r="O56" s="748"/>
      <c r="P56" s="748"/>
      <c r="Q56" s="748"/>
      <c r="AY56" s="464"/>
      <c r="AZ56" s="464"/>
      <c r="BA56" s="464"/>
      <c r="BB56" s="464"/>
      <c r="BC56" s="464"/>
      <c r="BD56" s="603"/>
      <c r="BE56" s="603"/>
      <c r="BF56" s="603"/>
      <c r="BG56" s="464"/>
      <c r="BH56" s="251"/>
      <c r="BI56" s="464"/>
      <c r="BJ56" s="464"/>
    </row>
    <row r="57" spans="1:74" s="420" customFormat="1" ht="12" customHeight="1" x14ac:dyDescent="0.25">
      <c r="A57" s="419"/>
      <c r="B57" s="744" t="s">
        <v>867</v>
      </c>
      <c r="C57" s="741"/>
      <c r="D57" s="741"/>
      <c r="E57" s="741"/>
      <c r="F57" s="741"/>
      <c r="G57" s="741"/>
      <c r="H57" s="741"/>
      <c r="I57" s="741"/>
      <c r="J57" s="741"/>
      <c r="K57" s="741"/>
      <c r="L57" s="741"/>
      <c r="M57" s="741"/>
      <c r="N57" s="741"/>
      <c r="O57" s="741"/>
      <c r="P57" s="741"/>
      <c r="Q57" s="735"/>
      <c r="AY57" s="464"/>
      <c r="AZ57" s="464"/>
      <c r="BA57" s="464"/>
      <c r="BB57" s="464"/>
      <c r="BC57" s="464"/>
      <c r="BD57" s="603"/>
      <c r="BE57" s="603"/>
      <c r="BF57" s="603"/>
      <c r="BG57" s="464"/>
      <c r="BH57" s="251"/>
      <c r="BI57" s="464"/>
      <c r="BJ57" s="464"/>
    </row>
    <row r="58" spans="1:74" s="420" customFormat="1" ht="12" customHeight="1" x14ac:dyDescent="0.25">
      <c r="A58" s="419"/>
      <c r="B58" s="744" t="s">
        <v>858</v>
      </c>
      <c r="C58" s="741"/>
      <c r="D58" s="741"/>
      <c r="E58" s="741"/>
      <c r="F58" s="741"/>
      <c r="G58" s="741"/>
      <c r="H58" s="741"/>
      <c r="I58" s="741"/>
      <c r="J58" s="741"/>
      <c r="K58" s="741"/>
      <c r="L58" s="741"/>
      <c r="M58" s="741"/>
      <c r="N58" s="741"/>
      <c r="O58" s="741"/>
      <c r="P58" s="741"/>
      <c r="Q58" s="735"/>
      <c r="AY58" s="464"/>
      <c r="AZ58" s="464"/>
      <c r="BA58" s="464"/>
      <c r="BB58" s="464"/>
      <c r="BC58" s="464"/>
      <c r="BD58" s="603"/>
      <c r="BE58" s="603"/>
      <c r="BF58" s="603"/>
      <c r="BG58" s="464"/>
      <c r="BH58" s="251"/>
      <c r="BI58" s="464"/>
      <c r="BJ58" s="464"/>
    </row>
    <row r="59" spans="1:74" s="420" customFormat="1" ht="12" customHeight="1" x14ac:dyDescent="0.25">
      <c r="A59" s="419"/>
      <c r="B59" s="794" t="s">
        <v>859</v>
      </c>
      <c r="C59" s="735"/>
      <c r="D59" s="735"/>
      <c r="E59" s="735"/>
      <c r="F59" s="735"/>
      <c r="G59" s="735"/>
      <c r="H59" s="735"/>
      <c r="I59" s="735"/>
      <c r="J59" s="735"/>
      <c r="K59" s="735"/>
      <c r="L59" s="735"/>
      <c r="M59" s="735"/>
      <c r="N59" s="735"/>
      <c r="O59" s="735"/>
      <c r="P59" s="735"/>
      <c r="Q59" s="735"/>
      <c r="AY59" s="464"/>
      <c r="AZ59" s="464"/>
      <c r="BA59" s="464"/>
      <c r="BB59" s="464"/>
      <c r="BC59" s="464"/>
      <c r="BD59" s="603"/>
      <c r="BE59" s="603"/>
      <c r="BF59" s="603"/>
      <c r="BG59" s="464"/>
      <c r="BH59" s="251"/>
      <c r="BI59" s="464"/>
      <c r="BJ59" s="464"/>
    </row>
    <row r="60" spans="1:74" s="420" customFormat="1" ht="12" customHeight="1" x14ac:dyDescent="0.25">
      <c r="A60" s="419"/>
      <c r="B60" s="742" t="s">
        <v>868</v>
      </c>
      <c r="C60" s="741"/>
      <c r="D60" s="741"/>
      <c r="E60" s="741"/>
      <c r="F60" s="741"/>
      <c r="G60" s="741"/>
      <c r="H60" s="741"/>
      <c r="I60" s="741"/>
      <c r="J60" s="741"/>
      <c r="K60" s="741"/>
      <c r="L60" s="741"/>
      <c r="M60" s="741"/>
      <c r="N60" s="741"/>
      <c r="O60" s="741"/>
      <c r="P60" s="741"/>
      <c r="Q60" s="735"/>
      <c r="AY60" s="464"/>
      <c r="AZ60" s="464"/>
      <c r="BA60" s="464"/>
      <c r="BB60" s="464"/>
      <c r="BC60" s="464"/>
      <c r="BD60" s="603"/>
      <c r="BE60" s="603"/>
      <c r="BF60" s="603"/>
      <c r="BG60" s="464"/>
      <c r="BH60" s="251"/>
      <c r="BI60" s="464"/>
      <c r="BJ60" s="464"/>
    </row>
    <row r="61" spans="1:74" s="420" customFormat="1" ht="12" customHeight="1" x14ac:dyDescent="0.25">
      <c r="A61" s="419"/>
      <c r="B61" s="744" t="s">
        <v>831</v>
      </c>
      <c r="C61" s="745"/>
      <c r="D61" s="745"/>
      <c r="E61" s="745"/>
      <c r="F61" s="745"/>
      <c r="G61" s="745"/>
      <c r="H61" s="745"/>
      <c r="I61" s="745"/>
      <c r="J61" s="745"/>
      <c r="K61" s="745"/>
      <c r="L61" s="745"/>
      <c r="M61" s="745"/>
      <c r="N61" s="745"/>
      <c r="O61" s="745"/>
      <c r="P61" s="745"/>
      <c r="Q61" s="735"/>
      <c r="AY61" s="464"/>
      <c r="AZ61" s="464"/>
      <c r="BA61" s="464"/>
      <c r="BB61" s="464"/>
      <c r="BC61" s="464"/>
      <c r="BD61" s="603"/>
      <c r="BE61" s="603"/>
      <c r="BF61" s="603"/>
      <c r="BG61" s="464"/>
      <c r="BH61" s="251"/>
      <c r="BI61" s="464"/>
      <c r="BJ61" s="464"/>
    </row>
    <row r="62" spans="1:74" s="418" customFormat="1" ht="12" customHeight="1" x14ac:dyDescent="0.25">
      <c r="A62" s="393"/>
      <c r="B62" s="764" t="s">
        <v>1362</v>
      </c>
      <c r="C62" s="735"/>
      <c r="D62" s="735"/>
      <c r="E62" s="735"/>
      <c r="F62" s="735"/>
      <c r="G62" s="735"/>
      <c r="H62" s="735"/>
      <c r="I62" s="735"/>
      <c r="J62" s="735"/>
      <c r="K62" s="735"/>
      <c r="L62" s="735"/>
      <c r="M62" s="735"/>
      <c r="N62" s="735"/>
      <c r="O62" s="735"/>
      <c r="P62" s="735"/>
      <c r="Q62" s="735"/>
      <c r="AY62" s="462"/>
      <c r="AZ62" s="462"/>
      <c r="BA62" s="462"/>
      <c r="BB62" s="462"/>
      <c r="BC62" s="462"/>
      <c r="BD62" s="601"/>
      <c r="BE62" s="601"/>
      <c r="BF62" s="601"/>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121" customWidth="1"/>
    <col min="2" max="2" width="16.54296875" style="121" customWidth="1"/>
    <col min="3" max="50" width="6.54296875" style="121" customWidth="1"/>
    <col min="51" max="55" width="6.54296875" style="336" customWidth="1"/>
    <col min="56" max="58" width="6.54296875" style="604" customWidth="1"/>
    <col min="59" max="62" width="6.54296875" style="336" customWidth="1"/>
    <col min="63" max="74" width="6.54296875" style="121" customWidth="1"/>
    <col min="75" max="16384" width="9.54296875" style="121"/>
  </cols>
  <sheetData>
    <row r="1" spans="1:74" ht="13.4" customHeight="1" x14ac:dyDescent="0.3">
      <c r="A1" s="759" t="s">
        <v>792</v>
      </c>
      <c r="B1" s="810" t="s">
        <v>1345</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120"/>
    </row>
    <row r="2" spans="1:74" s="112" customFormat="1" ht="13.4" customHeight="1"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615</v>
      </c>
      <c r="B6" s="199" t="s">
        <v>432</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22.83</v>
      </c>
      <c r="AZ6" s="208">
        <v>24.63</v>
      </c>
      <c r="BA6" s="208">
        <v>24.925719999999998</v>
      </c>
      <c r="BB6" s="208">
        <v>25.423279999999998</v>
      </c>
      <c r="BC6" s="324">
        <v>24.665649999999999</v>
      </c>
      <c r="BD6" s="324">
        <v>24.014320000000001</v>
      </c>
      <c r="BE6" s="324">
        <v>24.839390000000002</v>
      </c>
      <c r="BF6" s="324">
        <v>24.35145</v>
      </c>
      <c r="BG6" s="324">
        <v>26.051110000000001</v>
      </c>
      <c r="BH6" s="324">
        <v>25.70251</v>
      </c>
      <c r="BI6" s="324">
        <v>25.665669999999999</v>
      </c>
      <c r="BJ6" s="324">
        <v>25.752600000000001</v>
      </c>
      <c r="BK6" s="324">
        <v>26.470410000000001</v>
      </c>
      <c r="BL6" s="324">
        <v>28.300229999999999</v>
      </c>
      <c r="BM6" s="324">
        <v>28.448869999999999</v>
      </c>
      <c r="BN6" s="324">
        <v>28.829509999999999</v>
      </c>
      <c r="BO6" s="324">
        <v>27.784369999999999</v>
      </c>
      <c r="BP6" s="324">
        <v>26.877389999999998</v>
      </c>
      <c r="BQ6" s="324">
        <v>27.654330000000002</v>
      </c>
      <c r="BR6" s="324">
        <v>26.9207</v>
      </c>
      <c r="BS6" s="324">
        <v>28.6464</v>
      </c>
      <c r="BT6" s="324">
        <v>28.129020000000001</v>
      </c>
      <c r="BU6" s="324">
        <v>27.908080000000002</v>
      </c>
      <c r="BV6" s="324">
        <v>27.787929999999999</v>
      </c>
    </row>
    <row r="7" spans="1:74" ht="11.15" customHeight="1" x14ac:dyDescent="0.25">
      <c r="A7" s="119" t="s">
        <v>616</v>
      </c>
      <c r="B7" s="184" t="s">
        <v>465</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16.97</v>
      </c>
      <c r="AZ7" s="208">
        <v>17.350000000000001</v>
      </c>
      <c r="BA7" s="208">
        <v>17.00536</v>
      </c>
      <c r="BB7" s="208">
        <v>17.59666</v>
      </c>
      <c r="BC7" s="324">
        <v>18.001429999999999</v>
      </c>
      <c r="BD7" s="324">
        <v>18.09112</v>
      </c>
      <c r="BE7" s="324">
        <v>18.160920000000001</v>
      </c>
      <c r="BF7" s="324">
        <v>18.282579999999999</v>
      </c>
      <c r="BG7" s="324">
        <v>18.583600000000001</v>
      </c>
      <c r="BH7" s="324">
        <v>18.573270000000001</v>
      </c>
      <c r="BI7" s="324">
        <v>17.888850000000001</v>
      </c>
      <c r="BJ7" s="324">
        <v>17.661300000000001</v>
      </c>
      <c r="BK7" s="324">
        <v>17.917770000000001</v>
      </c>
      <c r="BL7" s="324">
        <v>18.221229999999998</v>
      </c>
      <c r="BM7" s="324">
        <v>17.604320000000001</v>
      </c>
      <c r="BN7" s="324">
        <v>17.9999</v>
      </c>
      <c r="BO7" s="324">
        <v>18.276669999999999</v>
      </c>
      <c r="BP7" s="324">
        <v>18.201039999999999</v>
      </c>
      <c r="BQ7" s="324">
        <v>18.142720000000001</v>
      </c>
      <c r="BR7" s="324">
        <v>18.151129999999998</v>
      </c>
      <c r="BS7" s="324">
        <v>18.352460000000001</v>
      </c>
      <c r="BT7" s="324">
        <v>18.259039999999999</v>
      </c>
      <c r="BU7" s="324">
        <v>17.46594</v>
      </c>
      <c r="BV7" s="324">
        <v>17.145800000000001</v>
      </c>
    </row>
    <row r="8" spans="1:74" ht="11.15" customHeight="1" x14ac:dyDescent="0.25">
      <c r="A8" s="119" t="s">
        <v>617</v>
      </c>
      <c r="B8" s="199" t="s">
        <v>433</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13.91</v>
      </c>
      <c r="AZ8" s="208">
        <v>14.17</v>
      </c>
      <c r="BA8" s="208">
        <v>14.89622</v>
      </c>
      <c r="BB8" s="208">
        <v>15.291840000000001</v>
      </c>
      <c r="BC8" s="324">
        <v>15.467140000000001</v>
      </c>
      <c r="BD8" s="324">
        <v>15.19838</v>
      </c>
      <c r="BE8" s="324">
        <v>14.8222</v>
      </c>
      <c r="BF8" s="324">
        <v>15.006729999999999</v>
      </c>
      <c r="BG8" s="324">
        <v>15.06903</v>
      </c>
      <c r="BH8" s="324">
        <v>15.45701</v>
      </c>
      <c r="BI8" s="324">
        <v>15.411289999999999</v>
      </c>
      <c r="BJ8" s="324">
        <v>14.699949999999999</v>
      </c>
      <c r="BK8" s="324">
        <v>14.601990000000001</v>
      </c>
      <c r="BL8" s="324">
        <v>14.864039999999999</v>
      </c>
      <c r="BM8" s="324">
        <v>15.52308</v>
      </c>
      <c r="BN8" s="324">
        <v>15.95513</v>
      </c>
      <c r="BO8" s="324">
        <v>16.05367</v>
      </c>
      <c r="BP8" s="324">
        <v>15.688700000000001</v>
      </c>
      <c r="BQ8" s="324">
        <v>15.222340000000001</v>
      </c>
      <c r="BR8" s="324">
        <v>15.30246</v>
      </c>
      <c r="BS8" s="324">
        <v>15.22372</v>
      </c>
      <c r="BT8" s="324">
        <v>15.494859999999999</v>
      </c>
      <c r="BU8" s="324">
        <v>15.34205</v>
      </c>
      <c r="BV8" s="324">
        <v>14.5486</v>
      </c>
    </row>
    <row r="9" spans="1:74" ht="11.15" customHeight="1" x14ac:dyDescent="0.25">
      <c r="A9" s="119" t="s">
        <v>618</v>
      </c>
      <c r="B9" s="199" t="s">
        <v>434</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10.98</v>
      </c>
      <c r="AZ9" s="208">
        <v>11.16</v>
      </c>
      <c r="BA9" s="208">
        <v>11.54246</v>
      </c>
      <c r="BB9" s="208">
        <v>11.947929999999999</v>
      </c>
      <c r="BC9" s="324">
        <v>12.29458</v>
      </c>
      <c r="BD9" s="324">
        <v>12.812290000000001</v>
      </c>
      <c r="BE9" s="324">
        <v>12.66769</v>
      </c>
      <c r="BF9" s="324">
        <v>12.49695</v>
      </c>
      <c r="BG9" s="324">
        <v>12.35553</v>
      </c>
      <c r="BH9" s="324">
        <v>11.55148</v>
      </c>
      <c r="BI9" s="324">
        <v>11.35697</v>
      </c>
      <c r="BJ9" s="324">
        <v>11.023440000000001</v>
      </c>
      <c r="BK9" s="324">
        <v>10.55308</v>
      </c>
      <c r="BL9" s="324">
        <v>10.895709999999999</v>
      </c>
      <c r="BM9" s="324">
        <v>10.57371</v>
      </c>
      <c r="BN9" s="324">
        <v>10.972390000000001</v>
      </c>
      <c r="BO9" s="324">
        <v>11.30613</v>
      </c>
      <c r="BP9" s="324">
        <v>11.956899999999999</v>
      </c>
      <c r="BQ9" s="324">
        <v>11.992039999999999</v>
      </c>
      <c r="BR9" s="324">
        <v>11.787509999999999</v>
      </c>
      <c r="BS9" s="324">
        <v>11.66334</v>
      </c>
      <c r="BT9" s="324">
        <v>11.043290000000001</v>
      </c>
      <c r="BU9" s="324">
        <v>10.76254</v>
      </c>
      <c r="BV9" s="324">
        <v>10.381830000000001</v>
      </c>
    </row>
    <row r="10" spans="1:74" ht="11.15" customHeight="1" x14ac:dyDescent="0.25">
      <c r="A10" s="119" t="s">
        <v>619</v>
      </c>
      <c r="B10" s="199" t="s">
        <v>435</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12.33</v>
      </c>
      <c r="AZ10" s="208">
        <v>12.64</v>
      </c>
      <c r="BA10" s="208">
        <v>12.83511</v>
      </c>
      <c r="BB10" s="208">
        <v>12.98433</v>
      </c>
      <c r="BC10" s="324">
        <v>13.13968</v>
      </c>
      <c r="BD10" s="324">
        <v>13.27614</v>
      </c>
      <c r="BE10" s="324">
        <v>13.165789999999999</v>
      </c>
      <c r="BF10" s="324">
        <v>13.239599999999999</v>
      </c>
      <c r="BG10" s="324">
        <v>13.46307</v>
      </c>
      <c r="BH10" s="324">
        <v>13.38822</v>
      </c>
      <c r="BI10" s="324">
        <v>13.217560000000001</v>
      </c>
      <c r="BJ10" s="324">
        <v>12.59625</v>
      </c>
      <c r="BK10" s="324">
        <v>12.71034</v>
      </c>
      <c r="BL10" s="324">
        <v>12.952629999999999</v>
      </c>
      <c r="BM10" s="324">
        <v>13.14546</v>
      </c>
      <c r="BN10" s="324">
        <v>13.322990000000001</v>
      </c>
      <c r="BO10" s="324">
        <v>13.362819999999999</v>
      </c>
      <c r="BP10" s="324">
        <v>13.361610000000001</v>
      </c>
      <c r="BQ10" s="324">
        <v>13.190049999999999</v>
      </c>
      <c r="BR10" s="324">
        <v>13.156359999999999</v>
      </c>
      <c r="BS10" s="324">
        <v>13.257490000000001</v>
      </c>
      <c r="BT10" s="324">
        <v>13.102460000000001</v>
      </c>
      <c r="BU10" s="324">
        <v>12.883290000000001</v>
      </c>
      <c r="BV10" s="324">
        <v>12.201499999999999</v>
      </c>
    </row>
    <row r="11" spans="1:74" ht="11.15" customHeight="1" x14ac:dyDescent="0.25">
      <c r="A11" s="119" t="s">
        <v>620</v>
      </c>
      <c r="B11" s="199" t="s">
        <v>436</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11.98</v>
      </c>
      <c r="AZ11" s="208">
        <v>11.68</v>
      </c>
      <c r="BA11" s="208">
        <v>12.17343</v>
      </c>
      <c r="BB11" s="208">
        <v>12.78984</v>
      </c>
      <c r="BC11" s="324">
        <v>12.687049999999999</v>
      </c>
      <c r="BD11" s="324">
        <v>12.4513</v>
      </c>
      <c r="BE11" s="324">
        <v>12.250260000000001</v>
      </c>
      <c r="BF11" s="324">
        <v>12.241070000000001</v>
      </c>
      <c r="BG11" s="324">
        <v>12.342090000000001</v>
      </c>
      <c r="BH11" s="324">
        <v>12.598330000000001</v>
      </c>
      <c r="BI11" s="324">
        <v>12.79439</v>
      </c>
      <c r="BJ11" s="324">
        <v>11.34154</v>
      </c>
      <c r="BK11" s="324">
        <v>12.024459999999999</v>
      </c>
      <c r="BL11" s="324">
        <v>11.923500000000001</v>
      </c>
      <c r="BM11" s="324">
        <v>12.306380000000001</v>
      </c>
      <c r="BN11" s="324">
        <v>12.995609999999999</v>
      </c>
      <c r="BO11" s="324">
        <v>12.93008</v>
      </c>
      <c r="BP11" s="324">
        <v>12.62824</v>
      </c>
      <c r="BQ11" s="324">
        <v>12.394270000000001</v>
      </c>
      <c r="BR11" s="324">
        <v>12.34215</v>
      </c>
      <c r="BS11" s="324">
        <v>12.288589999999999</v>
      </c>
      <c r="BT11" s="324">
        <v>12.477539999999999</v>
      </c>
      <c r="BU11" s="324">
        <v>12.63687</v>
      </c>
      <c r="BV11" s="324">
        <v>11.1846</v>
      </c>
    </row>
    <row r="12" spans="1:74" ht="11.15" customHeight="1" x14ac:dyDescent="0.25">
      <c r="A12" s="119" t="s">
        <v>621</v>
      </c>
      <c r="B12" s="199" t="s">
        <v>437</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11.68</v>
      </c>
      <c r="AZ12" s="208">
        <v>11.64</v>
      </c>
      <c r="BA12" s="208">
        <v>10.04881</v>
      </c>
      <c r="BB12" s="208">
        <v>11.30214</v>
      </c>
      <c r="BC12" s="324">
        <v>11.587490000000001</v>
      </c>
      <c r="BD12" s="324">
        <v>11.73241</v>
      </c>
      <c r="BE12" s="324">
        <v>11.64784</v>
      </c>
      <c r="BF12" s="324">
        <v>11.9336</v>
      </c>
      <c r="BG12" s="324">
        <v>12.458209999999999</v>
      </c>
      <c r="BH12" s="324">
        <v>12.78506</v>
      </c>
      <c r="BI12" s="324">
        <v>12.81556</v>
      </c>
      <c r="BJ12" s="324">
        <v>12.118550000000001</v>
      </c>
      <c r="BK12" s="324">
        <v>12.014430000000001</v>
      </c>
      <c r="BL12" s="324">
        <v>12.380190000000001</v>
      </c>
      <c r="BM12" s="324">
        <v>10.78468</v>
      </c>
      <c r="BN12" s="324">
        <v>12.10244</v>
      </c>
      <c r="BO12" s="324">
        <v>12.401199999999999</v>
      </c>
      <c r="BP12" s="324">
        <v>12.39578</v>
      </c>
      <c r="BQ12" s="324">
        <v>12.179460000000001</v>
      </c>
      <c r="BR12" s="324">
        <v>12.28148</v>
      </c>
      <c r="BS12" s="324">
        <v>12.61431</v>
      </c>
      <c r="BT12" s="324">
        <v>12.750970000000001</v>
      </c>
      <c r="BU12" s="324">
        <v>12.58751</v>
      </c>
      <c r="BV12" s="324">
        <v>11.71602</v>
      </c>
    </row>
    <row r="13" spans="1:74" ht="11.15" customHeight="1" x14ac:dyDescent="0.25">
      <c r="A13" s="119" t="s">
        <v>622</v>
      </c>
      <c r="B13" s="199" t="s">
        <v>438</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12.01</v>
      </c>
      <c r="AZ13" s="208">
        <v>12.14</v>
      </c>
      <c r="BA13" s="208">
        <v>12.178319999999999</v>
      </c>
      <c r="BB13" s="208">
        <v>12.42244</v>
      </c>
      <c r="BC13" s="324">
        <v>12.663029999999999</v>
      </c>
      <c r="BD13" s="324">
        <v>12.65996</v>
      </c>
      <c r="BE13" s="324">
        <v>12.6281</v>
      </c>
      <c r="BF13" s="324">
        <v>12.673640000000001</v>
      </c>
      <c r="BG13" s="324">
        <v>12.825749999999999</v>
      </c>
      <c r="BH13" s="324">
        <v>12.8292</v>
      </c>
      <c r="BI13" s="324">
        <v>12.42994</v>
      </c>
      <c r="BJ13" s="324">
        <v>12.267569999999999</v>
      </c>
      <c r="BK13" s="324">
        <v>12.15692</v>
      </c>
      <c r="BL13" s="324">
        <v>12.25489</v>
      </c>
      <c r="BM13" s="324">
        <v>12.27802</v>
      </c>
      <c r="BN13" s="324">
        <v>12.492929999999999</v>
      </c>
      <c r="BO13" s="324">
        <v>12.68797</v>
      </c>
      <c r="BP13" s="324">
        <v>12.649279999999999</v>
      </c>
      <c r="BQ13" s="324">
        <v>12.607749999999999</v>
      </c>
      <c r="BR13" s="324">
        <v>12.639150000000001</v>
      </c>
      <c r="BS13" s="324">
        <v>12.762269999999999</v>
      </c>
      <c r="BT13" s="324">
        <v>12.73921</v>
      </c>
      <c r="BU13" s="324">
        <v>12.322800000000001</v>
      </c>
      <c r="BV13" s="324">
        <v>12.131500000000001</v>
      </c>
    </row>
    <row r="14" spans="1:74" ht="11.15" customHeight="1" x14ac:dyDescent="0.25">
      <c r="A14" s="119" t="s">
        <v>623</v>
      </c>
      <c r="B14" s="201" t="s">
        <v>439</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17.55</v>
      </c>
      <c r="AZ14" s="208">
        <v>17.920000000000002</v>
      </c>
      <c r="BA14" s="208">
        <v>17.498180000000001</v>
      </c>
      <c r="BB14" s="208">
        <v>18.814920000000001</v>
      </c>
      <c r="BC14" s="324">
        <v>18.746110000000002</v>
      </c>
      <c r="BD14" s="324">
        <v>19.174890000000001</v>
      </c>
      <c r="BE14" s="324">
        <v>19.62473</v>
      </c>
      <c r="BF14" s="324">
        <v>20.302669999999999</v>
      </c>
      <c r="BG14" s="324">
        <v>20.62032</v>
      </c>
      <c r="BH14" s="324">
        <v>17.6891</v>
      </c>
      <c r="BI14" s="324">
        <v>18.80546</v>
      </c>
      <c r="BJ14" s="324">
        <v>18.06616</v>
      </c>
      <c r="BK14" s="324">
        <v>18.344059999999999</v>
      </c>
      <c r="BL14" s="324">
        <v>18.717610000000001</v>
      </c>
      <c r="BM14" s="324">
        <v>18.257480000000001</v>
      </c>
      <c r="BN14" s="324">
        <v>20.694269999999999</v>
      </c>
      <c r="BO14" s="324">
        <v>19.555510000000002</v>
      </c>
      <c r="BP14" s="324">
        <v>19.972169999999998</v>
      </c>
      <c r="BQ14" s="324">
        <v>20.42586</v>
      </c>
      <c r="BR14" s="324">
        <v>21.108319999999999</v>
      </c>
      <c r="BS14" s="324">
        <v>21.412790000000001</v>
      </c>
      <c r="BT14" s="324">
        <v>17.642880000000002</v>
      </c>
      <c r="BU14" s="324">
        <v>19.447500000000002</v>
      </c>
      <c r="BV14" s="324">
        <v>18.65692</v>
      </c>
    </row>
    <row r="15" spans="1:74" ht="11.15" customHeight="1" x14ac:dyDescent="0.25">
      <c r="A15" s="119" t="s">
        <v>624</v>
      </c>
      <c r="B15" s="201" t="s">
        <v>413</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13.83</v>
      </c>
      <c r="BA15" s="208">
        <v>13.795959999999999</v>
      </c>
      <c r="BB15" s="208">
        <v>14.40296</v>
      </c>
      <c r="BC15" s="324">
        <v>14.450810000000001</v>
      </c>
      <c r="BD15" s="324">
        <v>14.42728</v>
      </c>
      <c r="BE15" s="324">
        <v>14.38677</v>
      </c>
      <c r="BF15" s="324">
        <v>14.4846</v>
      </c>
      <c r="BG15" s="324">
        <v>14.792109999999999</v>
      </c>
      <c r="BH15" s="324">
        <v>14.6508</v>
      </c>
      <c r="BI15" s="324">
        <v>14.76993</v>
      </c>
      <c r="BJ15" s="324">
        <v>14.1281</v>
      </c>
      <c r="BK15" s="324">
        <v>14.153169999999999</v>
      </c>
      <c r="BL15" s="324">
        <v>14.41231</v>
      </c>
      <c r="BM15" s="324">
        <v>14.273630000000001</v>
      </c>
      <c r="BN15" s="324">
        <v>15.00521</v>
      </c>
      <c r="BO15" s="324">
        <v>14.879949999999999</v>
      </c>
      <c r="BP15" s="324">
        <v>14.72368</v>
      </c>
      <c r="BQ15" s="324">
        <v>14.638500000000001</v>
      </c>
      <c r="BR15" s="324">
        <v>14.631270000000001</v>
      </c>
      <c r="BS15" s="324">
        <v>14.829029999999999</v>
      </c>
      <c r="BT15" s="324">
        <v>14.546799999999999</v>
      </c>
      <c r="BU15" s="324">
        <v>14.657679999999999</v>
      </c>
      <c r="BV15" s="324">
        <v>13.93886</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2"/>
      <c r="BD16" s="442"/>
      <c r="BE16" s="442"/>
      <c r="BF16" s="442"/>
      <c r="BG16" s="442"/>
      <c r="BH16" s="442"/>
      <c r="BI16" s="442"/>
      <c r="BJ16" s="442"/>
      <c r="BK16" s="442"/>
      <c r="BL16" s="442"/>
      <c r="BM16" s="442"/>
      <c r="BN16" s="442"/>
      <c r="BO16" s="442"/>
      <c r="BP16" s="442"/>
      <c r="BQ16" s="442"/>
      <c r="BR16" s="442"/>
      <c r="BS16" s="442"/>
      <c r="BT16" s="442"/>
      <c r="BU16" s="442"/>
      <c r="BV16" s="442"/>
    </row>
    <row r="17" spans="1:74" ht="11.15" customHeight="1" x14ac:dyDescent="0.25">
      <c r="A17" s="119" t="s">
        <v>625</v>
      </c>
      <c r="B17" s="199" t="s">
        <v>432</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18.239999999999998</v>
      </c>
      <c r="AZ17" s="208">
        <v>19.38</v>
      </c>
      <c r="BA17" s="208">
        <v>18.827870000000001</v>
      </c>
      <c r="BB17" s="208">
        <v>18.058119999999999</v>
      </c>
      <c r="BC17" s="324">
        <v>17.886869999999998</v>
      </c>
      <c r="BD17" s="324">
        <v>18.349409999999999</v>
      </c>
      <c r="BE17" s="324">
        <v>19.028770000000002</v>
      </c>
      <c r="BF17" s="324">
        <v>18.270009999999999</v>
      </c>
      <c r="BG17" s="324">
        <v>19.177869999999999</v>
      </c>
      <c r="BH17" s="324">
        <v>18.819559999999999</v>
      </c>
      <c r="BI17" s="324">
        <v>18.555330000000001</v>
      </c>
      <c r="BJ17" s="324">
        <v>18.79805</v>
      </c>
      <c r="BK17" s="324">
        <v>20.020050000000001</v>
      </c>
      <c r="BL17" s="324">
        <v>21.081900000000001</v>
      </c>
      <c r="BM17" s="324">
        <v>20.288540000000001</v>
      </c>
      <c r="BN17" s="324">
        <v>19.32122</v>
      </c>
      <c r="BO17" s="324">
        <v>19.03143</v>
      </c>
      <c r="BP17" s="324">
        <v>19.441520000000001</v>
      </c>
      <c r="BQ17" s="324">
        <v>20.084199999999999</v>
      </c>
      <c r="BR17" s="324">
        <v>19.179880000000001</v>
      </c>
      <c r="BS17" s="324">
        <v>20.070730000000001</v>
      </c>
      <c r="BT17" s="324">
        <v>19.640519999999999</v>
      </c>
      <c r="BU17" s="324">
        <v>19.281500000000001</v>
      </c>
      <c r="BV17" s="324">
        <v>19.44303</v>
      </c>
    </row>
    <row r="18" spans="1:74" ht="11.15" customHeight="1" x14ac:dyDescent="0.25">
      <c r="A18" s="119" t="s">
        <v>626</v>
      </c>
      <c r="B18" s="184" t="s">
        <v>465</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13.85</v>
      </c>
      <c r="AZ18" s="208">
        <v>14.47</v>
      </c>
      <c r="BA18" s="208">
        <v>14.208080000000001</v>
      </c>
      <c r="BB18" s="208">
        <v>13.567</v>
      </c>
      <c r="BC18" s="324">
        <v>14.292210000000001</v>
      </c>
      <c r="BD18" s="324">
        <v>15.17492</v>
      </c>
      <c r="BE18" s="324">
        <v>15.23879</v>
      </c>
      <c r="BF18" s="324">
        <v>15.10256</v>
      </c>
      <c r="BG18" s="324">
        <v>15.28265</v>
      </c>
      <c r="BH18" s="324">
        <v>14.84357</v>
      </c>
      <c r="BI18" s="324">
        <v>14.136340000000001</v>
      </c>
      <c r="BJ18" s="324">
        <v>13.897209999999999</v>
      </c>
      <c r="BK18" s="324">
        <v>14.387549999999999</v>
      </c>
      <c r="BL18" s="324">
        <v>14.89799</v>
      </c>
      <c r="BM18" s="324">
        <v>14.260199999999999</v>
      </c>
      <c r="BN18" s="324">
        <v>13.403309999999999</v>
      </c>
      <c r="BO18" s="324">
        <v>14.0229</v>
      </c>
      <c r="BP18" s="324">
        <v>14.83841</v>
      </c>
      <c r="BQ18" s="324">
        <v>14.832409999999999</v>
      </c>
      <c r="BR18" s="324">
        <v>14.7515</v>
      </c>
      <c r="BS18" s="324">
        <v>14.94533</v>
      </c>
      <c r="BT18" s="324">
        <v>14.519259999999999</v>
      </c>
      <c r="BU18" s="324">
        <v>13.73968</v>
      </c>
      <c r="BV18" s="324">
        <v>13.38279</v>
      </c>
    </row>
    <row r="19" spans="1:74" ht="11.15" customHeight="1" x14ac:dyDescent="0.25">
      <c r="A19" s="119" t="s">
        <v>627</v>
      </c>
      <c r="B19" s="199" t="s">
        <v>433</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10.79</v>
      </c>
      <c r="AZ19" s="208">
        <v>11.25</v>
      </c>
      <c r="BA19" s="208">
        <v>11.390779999999999</v>
      </c>
      <c r="BB19" s="208">
        <v>11.30819</v>
      </c>
      <c r="BC19" s="324">
        <v>11.44422</v>
      </c>
      <c r="BD19" s="324">
        <v>11.43172</v>
      </c>
      <c r="BE19" s="324">
        <v>11.212339999999999</v>
      </c>
      <c r="BF19" s="324">
        <v>11.36599</v>
      </c>
      <c r="BG19" s="324">
        <v>11.534269999999999</v>
      </c>
      <c r="BH19" s="324">
        <v>11.65141</v>
      </c>
      <c r="BI19" s="324">
        <v>11.75006</v>
      </c>
      <c r="BJ19" s="324">
        <v>11.3734</v>
      </c>
      <c r="BK19" s="324">
        <v>11.40851</v>
      </c>
      <c r="BL19" s="324">
        <v>11.904059999999999</v>
      </c>
      <c r="BM19" s="324">
        <v>11.97697</v>
      </c>
      <c r="BN19" s="324">
        <v>11.772349999999999</v>
      </c>
      <c r="BO19" s="324">
        <v>11.780200000000001</v>
      </c>
      <c r="BP19" s="324">
        <v>11.61942</v>
      </c>
      <c r="BQ19" s="324">
        <v>11.25333</v>
      </c>
      <c r="BR19" s="324">
        <v>11.268509999999999</v>
      </c>
      <c r="BS19" s="324">
        <v>11.300929999999999</v>
      </c>
      <c r="BT19" s="324">
        <v>11.28816</v>
      </c>
      <c r="BU19" s="324">
        <v>11.24432</v>
      </c>
      <c r="BV19" s="324">
        <v>10.749459999999999</v>
      </c>
    </row>
    <row r="20" spans="1:74" ht="11.15" customHeight="1" x14ac:dyDescent="0.25">
      <c r="A20" s="119" t="s">
        <v>628</v>
      </c>
      <c r="B20" s="199" t="s">
        <v>434</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9.48</v>
      </c>
      <c r="AZ20" s="208">
        <v>9.6300000000000008</v>
      </c>
      <c r="BA20" s="208">
        <v>9.4179770000000005</v>
      </c>
      <c r="BB20" s="208">
        <v>9.2210249999999991</v>
      </c>
      <c r="BC20" s="324">
        <v>9.3910079999999994</v>
      </c>
      <c r="BD20" s="324">
        <v>10.40071</v>
      </c>
      <c r="BE20" s="324">
        <v>10.160600000000001</v>
      </c>
      <c r="BF20" s="324">
        <v>9.914949</v>
      </c>
      <c r="BG20" s="324">
        <v>9.6800669999999993</v>
      </c>
      <c r="BH20" s="324">
        <v>8.8048160000000006</v>
      </c>
      <c r="BI20" s="324">
        <v>8.9719920000000002</v>
      </c>
      <c r="BJ20" s="324">
        <v>8.9486019999999993</v>
      </c>
      <c r="BK20" s="324">
        <v>9.0218209999999992</v>
      </c>
      <c r="BL20" s="324">
        <v>9.2737409999999993</v>
      </c>
      <c r="BM20" s="324">
        <v>8.5433850000000007</v>
      </c>
      <c r="BN20" s="324">
        <v>8.3611570000000004</v>
      </c>
      <c r="BO20" s="324">
        <v>8.590954</v>
      </c>
      <c r="BP20" s="324">
        <v>9.5528340000000007</v>
      </c>
      <c r="BQ20" s="324">
        <v>9.4016999999999999</v>
      </c>
      <c r="BR20" s="324">
        <v>9.1475620000000006</v>
      </c>
      <c r="BS20" s="324">
        <v>8.9675659999999997</v>
      </c>
      <c r="BT20" s="324">
        <v>8.2254719999999999</v>
      </c>
      <c r="BU20" s="324">
        <v>8.2835190000000001</v>
      </c>
      <c r="BV20" s="324">
        <v>8.1825550000000007</v>
      </c>
    </row>
    <row r="21" spans="1:74" ht="11.15" customHeight="1" x14ac:dyDescent="0.25">
      <c r="A21" s="119" t="s">
        <v>629</v>
      </c>
      <c r="B21" s="199" t="s">
        <v>435</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10.029999999999999</v>
      </c>
      <c r="AZ21" s="208">
        <v>10.43</v>
      </c>
      <c r="BA21" s="208">
        <v>10.09995</v>
      </c>
      <c r="BB21" s="208">
        <v>9.542859</v>
      </c>
      <c r="BC21" s="324">
        <v>9.8142300000000002</v>
      </c>
      <c r="BD21" s="324">
        <v>9.9651029999999992</v>
      </c>
      <c r="BE21" s="324">
        <v>9.9984160000000006</v>
      </c>
      <c r="BF21" s="324">
        <v>10.070320000000001</v>
      </c>
      <c r="BG21" s="324">
        <v>10.20786</v>
      </c>
      <c r="BH21" s="324">
        <v>10.405570000000001</v>
      </c>
      <c r="BI21" s="324">
        <v>10.609780000000001</v>
      </c>
      <c r="BJ21" s="324">
        <v>10.506629999999999</v>
      </c>
      <c r="BK21" s="324">
        <v>10.56823</v>
      </c>
      <c r="BL21" s="324">
        <v>10.91513</v>
      </c>
      <c r="BM21" s="324">
        <v>10.49324</v>
      </c>
      <c r="BN21" s="324">
        <v>9.8513409999999997</v>
      </c>
      <c r="BO21" s="324">
        <v>10.08577</v>
      </c>
      <c r="BP21" s="324">
        <v>10.17835</v>
      </c>
      <c r="BQ21" s="324">
        <v>10.10056</v>
      </c>
      <c r="BR21" s="324">
        <v>10.052949999999999</v>
      </c>
      <c r="BS21" s="324">
        <v>9.9720680000000002</v>
      </c>
      <c r="BT21" s="324">
        <v>10.011699999999999</v>
      </c>
      <c r="BU21" s="324">
        <v>10.05128</v>
      </c>
      <c r="BV21" s="324">
        <v>9.8314540000000008</v>
      </c>
    </row>
    <row r="22" spans="1:74" ht="11.15" customHeight="1" x14ac:dyDescent="0.25">
      <c r="A22" s="119" t="s">
        <v>630</v>
      </c>
      <c r="B22" s="199" t="s">
        <v>436</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11.66</v>
      </c>
      <c r="AZ22" s="208">
        <v>11.63</v>
      </c>
      <c r="BA22" s="208">
        <v>11.58663</v>
      </c>
      <c r="BB22" s="208">
        <v>11.63261</v>
      </c>
      <c r="BC22" s="324">
        <v>11.54358</v>
      </c>
      <c r="BD22" s="324">
        <v>11.609870000000001</v>
      </c>
      <c r="BE22" s="324">
        <v>11.59854</v>
      </c>
      <c r="BF22" s="324">
        <v>11.62379</v>
      </c>
      <c r="BG22" s="324">
        <v>11.72926</v>
      </c>
      <c r="BH22" s="324">
        <v>11.73132</v>
      </c>
      <c r="BI22" s="324">
        <v>12.104620000000001</v>
      </c>
      <c r="BJ22" s="324">
        <v>11.22931</v>
      </c>
      <c r="BK22" s="324">
        <v>12.118589999999999</v>
      </c>
      <c r="BL22" s="324">
        <v>12.14598</v>
      </c>
      <c r="BM22" s="324">
        <v>11.979839999999999</v>
      </c>
      <c r="BN22" s="324">
        <v>11.977</v>
      </c>
      <c r="BO22" s="324">
        <v>11.81118</v>
      </c>
      <c r="BP22" s="324">
        <v>11.79341</v>
      </c>
      <c r="BQ22" s="324">
        <v>11.691689999999999</v>
      </c>
      <c r="BR22" s="324">
        <v>11.6218</v>
      </c>
      <c r="BS22" s="324">
        <v>11.63397</v>
      </c>
      <c r="BT22" s="324">
        <v>11.5533</v>
      </c>
      <c r="BU22" s="324">
        <v>11.82433</v>
      </c>
      <c r="BV22" s="324">
        <v>10.88805</v>
      </c>
    </row>
    <row r="23" spans="1:74" ht="11.15" customHeight="1" x14ac:dyDescent="0.25">
      <c r="A23" s="119" t="s">
        <v>631</v>
      </c>
      <c r="B23" s="199" t="s">
        <v>437</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8.32</v>
      </c>
      <c r="AZ23" s="208">
        <v>8.82</v>
      </c>
      <c r="BA23" s="208">
        <v>10.82488</v>
      </c>
      <c r="BB23" s="208">
        <v>10.09487</v>
      </c>
      <c r="BC23" s="324">
        <v>8.7293760000000002</v>
      </c>
      <c r="BD23" s="324">
        <v>7.8674489999999997</v>
      </c>
      <c r="BE23" s="324">
        <v>8.5207200000000007</v>
      </c>
      <c r="BF23" s="324">
        <v>8.5481610000000003</v>
      </c>
      <c r="BG23" s="324">
        <v>8.6207159999999998</v>
      </c>
      <c r="BH23" s="324">
        <v>8.7259729999999998</v>
      </c>
      <c r="BI23" s="324">
        <v>8.9129509999999996</v>
      </c>
      <c r="BJ23" s="324">
        <v>8.6434440000000006</v>
      </c>
      <c r="BK23" s="324">
        <v>8.5212299999999992</v>
      </c>
      <c r="BL23" s="324">
        <v>9.0820989999999995</v>
      </c>
      <c r="BM23" s="324">
        <v>10.667260000000001</v>
      </c>
      <c r="BN23" s="324">
        <v>9.924436</v>
      </c>
      <c r="BO23" s="324">
        <v>8.5453849999999996</v>
      </c>
      <c r="BP23" s="324">
        <v>7.717581</v>
      </c>
      <c r="BQ23" s="324">
        <v>8.3012820000000005</v>
      </c>
      <c r="BR23" s="324">
        <v>8.3065420000000003</v>
      </c>
      <c r="BS23" s="324">
        <v>8.3681059999999992</v>
      </c>
      <c r="BT23" s="324">
        <v>8.4633020000000005</v>
      </c>
      <c r="BU23" s="324">
        <v>8.6030650000000009</v>
      </c>
      <c r="BV23" s="324">
        <v>8.3368040000000008</v>
      </c>
    </row>
    <row r="24" spans="1:74" ht="11.15" customHeight="1" x14ac:dyDescent="0.25">
      <c r="A24" s="119" t="s">
        <v>632</v>
      </c>
      <c r="B24" s="199" t="s">
        <v>438</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v>
      </c>
      <c r="AZ24" s="208">
        <v>9.64</v>
      </c>
      <c r="BA24" s="208">
        <v>9.5024379999999997</v>
      </c>
      <c r="BB24" s="208">
        <v>9.7137399999999996</v>
      </c>
      <c r="BC24" s="324">
        <v>9.9721869999999999</v>
      </c>
      <c r="BD24" s="324">
        <v>10.47749</v>
      </c>
      <c r="BE24" s="324">
        <v>10.561629999999999</v>
      </c>
      <c r="BF24" s="324">
        <v>10.326409999999999</v>
      </c>
      <c r="BG24" s="324">
        <v>10.2883</v>
      </c>
      <c r="BH24" s="324">
        <v>9.8602139999999991</v>
      </c>
      <c r="BI24" s="324">
        <v>9.6426479999999994</v>
      </c>
      <c r="BJ24" s="324">
        <v>9.4648319999999995</v>
      </c>
      <c r="BK24" s="324">
        <v>9.5192610000000002</v>
      </c>
      <c r="BL24" s="324">
        <v>9.6911179999999995</v>
      </c>
      <c r="BM24" s="324">
        <v>9.4853699999999996</v>
      </c>
      <c r="BN24" s="324">
        <v>9.6737570000000002</v>
      </c>
      <c r="BO24" s="324">
        <v>9.8975000000000009</v>
      </c>
      <c r="BP24" s="324">
        <v>10.381740000000001</v>
      </c>
      <c r="BQ24" s="324">
        <v>10.45102</v>
      </c>
      <c r="BR24" s="324">
        <v>10.19173</v>
      </c>
      <c r="BS24" s="324">
        <v>10.09829</v>
      </c>
      <c r="BT24" s="324">
        <v>9.6608870000000007</v>
      </c>
      <c r="BU24" s="324">
        <v>9.4555910000000001</v>
      </c>
      <c r="BV24" s="324">
        <v>9.2970590000000009</v>
      </c>
    </row>
    <row r="25" spans="1:74" ht="11.15" customHeight="1" x14ac:dyDescent="0.25">
      <c r="A25" s="119" t="s">
        <v>633</v>
      </c>
      <c r="B25" s="201" t="s">
        <v>439</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15.64</v>
      </c>
      <c r="AZ25" s="208">
        <v>16.09</v>
      </c>
      <c r="BA25" s="208">
        <v>16.443200000000001</v>
      </c>
      <c r="BB25" s="208">
        <v>16.953410000000002</v>
      </c>
      <c r="BC25" s="324">
        <v>16.634150000000002</v>
      </c>
      <c r="BD25" s="324">
        <v>18.805</v>
      </c>
      <c r="BE25" s="324">
        <v>19.14968</v>
      </c>
      <c r="BF25" s="324">
        <v>19.383150000000001</v>
      </c>
      <c r="BG25" s="324">
        <v>19.917539999999999</v>
      </c>
      <c r="BH25" s="324">
        <v>18.687809999999999</v>
      </c>
      <c r="BI25" s="324">
        <v>16.357780000000002</v>
      </c>
      <c r="BJ25" s="324">
        <v>16.60248</v>
      </c>
      <c r="BK25" s="324">
        <v>16.72485</v>
      </c>
      <c r="BL25" s="324">
        <v>17.2256</v>
      </c>
      <c r="BM25" s="324">
        <v>17.366589999999999</v>
      </c>
      <c r="BN25" s="324">
        <v>17.790120000000002</v>
      </c>
      <c r="BO25" s="324">
        <v>17.281739999999999</v>
      </c>
      <c r="BP25" s="324">
        <v>19.375630000000001</v>
      </c>
      <c r="BQ25" s="324">
        <v>19.498059999999999</v>
      </c>
      <c r="BR25" s="324">
        <v>19.52262</v>
      </c>
      <c r="BS25" s="324">
        <v>19.713750000000001</v>
      </c>
      <c r="BT25" s="324">
        <v>18.33128</v>
      </c>
      <c r="BU25" s="324">
        <v>15.980230000000001</v>
      </c>
      <c r="BV25" s="324">
        <v>16.205190000000002</v>
      </c>
    </row>
    <row r="26" spans="1:74" ht="11.15" customHeight="1" x14ac:dyDescent="0.25">
      <c r="A26" s="119" t="s">
        <v>634</v>
      </c>
      <c r="B26" s="201" t="s">
        <v>413</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11.78</v>
      </c>
      <c r="BA26" s="208">
        <v>12.04416</v>
      </c>
      <c r="BB26" s="208">
        <v>11.569660000000001</v>
      </c>
      <c r="BC26" s="324">
        <v>11.48404</v>
      </c>
      <c r="BD26" s="324">
        <v>11.91855</v>
      </c>
      <c r="BE26" s="324">
        <v>12.02521</v>
      </c>
      <c r="BF26" s="324">
        <v>12.03058</v>
      </c>
      <c r="BG26" s="324">
        <v>12.190770000000001</v>
      </c>
      <c r="BH26" s="324">
        <v>12.057320000000001</v>
      </c>
      <c r="BI26" s="324">
        <v>11.86298</v>
      </c>
      <c r="BJ26" s="324">
        <v>11.65648</v>
      </c>
      <c r="BK26" s="324">
        <v>11.85778</v>
      </c>
      <c r="BL26" s="324">
        <v>12.274089999999999</v>
      </c>
      <c r="BM26" s="324">
        <v>12.33301</v>
      </c>
      <c r="BN26" s="324">
        <v>11.76207</v>
      </c>
      <c r="BO26" s="324">
        <v>11.59751</v>
      </c>
      <c r="BP26" s="324">
        <v>11.971439999999999</v>
      </c>
      <c r="BQ26" s="324">
        <v>11.98282</v>
      </c>
      <c r="BR26" s="324">
        <v>11.90161</v>
      </c>
      <c r="BS26" s="324">
        <v>11.93962</v>
      </c>
      <c r="BT26" s="324">
        <v>11.73645</v>
      </c>
      <c r="BU26" s="324">
        <v>11.45547</v>
      </c>
      <c r="BV26" s="324">
        <v>11.17676</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2"/>
      <c r="BD27" s="442"/>
      <c r="BE27" s="442"/>
      <c r="BF27" s="442"/>
      <c r="BG27" s="442"/>
      <c r="BH27" s="442"/>
      <c r="BI27" s="442"/>
      <c r="BJ27" s="442"/>
      <c r="BK27" s="442"/>
      <c r="BL27" s="442"/>
      <c r="BM27" s="442"/>
      <c r="BN27" s="442"/>
      <c r="BO27" s="442"/>
      <c r="BP27" s="442"/>
      <c r="BQ27" s="442"/>
      <c r="BR27" s="442"/>
      <c r="BS27" s="442"/>
      <c r="BT27" s="442"/>
      <c r="BU27" s="442"/>
      <c r="BV27" s="442"/>
    </row>
    <row r="28" spans="1:74" ht="11.15" customHeight="1" x14ac:dyDescent="0.25">
      <c r="A28" s="119" t="s">
        <v>635</v>
      </c>
      <c r="B28" s="199" t="s">
        <v>432</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15.27</v>
      </c>
      <c r="AZ28" s="208">
        <v>15.3</v>
      </c>
      <c r="BA28" s="208">
        <v>14.55875</v>
      </c>
      <c r="BB28" s="208">
        <v>13.549620000000001</v>
      </c>
      <c r="BC28" s="324">
        <v>13.63247</v>
      </c>
      <c r="BD28" s="324">
        <v>14.23029</v>
      </c>
      <c r="BE28" s="324">
        <v>14.3918</v>
      </c>
      <c r="BF28" s="324">
        <v>14.334519999999999</v>
      </c>
      <c r="BG28" s="324">
        <v>14.58588</v>
      </c>
      <c r="BH28" s="324">
        <v>14.60403</v>
      </c>
      <c r="BI28" s="324">
        <v>14.892950000000001</v>
      </c>
      <c r="BJ28" s="324">
        <v>14.8809</v>
      </c>
      <c r="BK28" s="324">
        <v>15.875859999999999</v>
      </c>
      <c r="BL28" s="324">
        <v>15.824529999999999</v>
      </c>
      <c r="BM28" s="324">
        <v>14.98926</v>
      </c>
      <c r="BN28" s="324">
        <v>13.896430000000001</v>
      </c>
      <c r="BO28" s="324">
        <v>13.944000000000001</v>
      </c>
      <c r="BP28" s="324">
        <v>14.52422</v>
      </c>
      <c r="BQ28" s="324">
        <v>14.66276</v>
      </c>
      <c r="BR28" s="324">
        <v>14.579660000000001</v>
      </c>
      <c r="BS28" s="324">
        <v>14.823370000000001</v>
      </c>
      <c r="BT28" s="324">
        <v>14.83502</v>
      </c>
      <c r="BU28" s="324">
        <v>15.116</v>
      </c>
      <c r="BV28" s="324">
        <v>15.09572</v>
      </c>
    </row>
    <row r="29" spans="1:74" ht="11.15" customHeight="1" x14ac:dyDescent="0.25">
      <c r="A29" s="119" t="s">
        <v>636</v>
      </c>
      <c r="B29" s="184" t="s">
        <v>465</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v>
      </c>
      <c r="AZ29" s="208">
        <v>8</v>
      </c>
      <c r="BA29" s="208">
        <v>7.21157</v>
      </c>
      <c r="BB29" s="208">
        <v>6.9387740000000004</v>
      </c>
      <c r="BC29" s="324">
        <v>6.9626590000000004</v>
      </c>
      <c r="BD29" s="324">
        <v>7.2866340000000003</v>
      </c>
      <c r="BE29" s="324">
        <v>7.4193740000000004</v>
      </c>
      <c r="BF29" s="324">
        <v>7.5176629999999998</v>
      </c>
      <c r="BG29" s="324">
        <v>7.2997519999999998</v>
      </c>
      <c r="BH29" s="324">
        <v>7.1103540000000001</v>
      </c>
      <c r="BI29" s="324">
        <v>7.2385089999999996</v>
      </c>
      <c r="BJ29" s="324">
        <v>7.29087</v>
      </c>
      <c r="BK29" s="324">
        <v>7.6206759999999996</v>
      </c>
      <c r="BL29" s="324">
        <v>7.8855560000000002</v>
      </c>
      <c r="BM29" s="324">
        <v>7.1394310000000001</v>
      </c>
      <c r="BN29" s="324">
        <v>6.6930079999999998</v>
      </c>
      <c r="BO29" s="324">
        <v>6.6042560000000003</v>
      </c>
      <c r="BP29" s="324">
        <v>6.8940760000000001</v>
      </c>
      <c r="BQ29" s="324">
        <v>6.9876170000000002</v>
      </c>
      <c r="BR29" s="324">
        <v>6.9415040000000001</v>
      </c>
      <c r="BS29" s="324">
        <v>6.7916670000000003</v>
      </c>
      <c r="BT29" s="324">
        <v>6.5207949999999997</v>
      </c>
      <c r="BU29" s="324">
        <v>6.6019649999999999</v>
      </c>
      <c r="BV29" s="324">
        <v>6.7317739999999997</v>
      </c>
    </row>
    <row r="30" spans="1:74" ht="11.15" customHeight="1" x14ac:dyDescent="0.25">
      <c r="A30" s="119" t="s">
        <v>637</v>
      </c>
      <c r="B30" s="199" t="s">
        <v>433</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v>
      </c>
      <c r="AZ30" s="208">
        <v>7.84</v>
      </c>
      <c r="BA30" s="208">
        <v>7.5142810000000004</v>
      </c>
      <c r="BB30" s="208">
        <v>7.4036989999999996</v>
      </c>
      <c r="BC30" s="324">
        <v>7.478637</v>
      </c>
      <c r="BD30" s="324">
        <v>7.73726</v>
      </c>
      <c r="BE30" s="324">
        <v>7.7673399999999999</v>
      </c>
      <c r="BF30" s="324">
        <v>7.7802210000000001</v>
      </c>
      <c r="BG30" s="324">
        <v>7.819013</v>
      </c>
      <c r="BH30" s="324">
        <v>7.8293100000000004</v>
      </c>
      <c r="BI30" s="324">
        <v>7.8998429999999997</v>
      </c>
      <c r="BJ30" s="324">
        <v>7.8926790000000002</v>
      </c>
      <c r="BK30" s="324">
        <v>7.8181789999999998</v>
      </c>
      <c r="BL30" s="324">
        <v>8.0642449999999997</v>
      </c>
      <c r="BM30" s="324">
        <v>7.6434389999999999</v>
      </c>
      <c r="BN30" s="324">
        <v>7.2221450000000003</v>
      </c>
      <c r="BO30" s="324">
        <v>7.128088</v>
      </c>
      <c r="BP30" s="324">
        <v>7.3972189999999998</v>
      </c>
      <c r="BQ30" s="324">
        <v>7.4282190000000003</v>
      </c>
      <c r="BR30" s="324">
        <v>7.4051840000000002</v>
      </c>
      <c r="BS30" s="324">
        <v>7.4044629999999998</v>
      </c>
      <c r="BT30" s="324">
        <v>7.5146050000000004</v>
      </c>
      <c r="BU30" s="324">
        <v>7.6072309999999996</v>
      </c>
      <c r="BV30" s="324">
        <v>7.5942470000000002</v>
      </c>
    </row>
    <row r="31" spans="1:74" ht="11.15" customHeight="1" x14ac:dyDescent="0.25">
      <c r="A31" s="119" t="s">
        <v>638</v>
      </c>
      <c r="B31" s="199" t="s">
        <v>434</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v>
      </c>
      <c r="AZ31" s="208">
        <v>7.25</v>
      </c>
      <c r="BA31" s="208">
        <v>6.9279739999999999</v>
      </c>
      <c r="BB31" s="208">
        <v>7.2869330000000003</v>
      </c>
      <c r="BC31" s="324">
        <v>7.2399849999999999</v>
      </c>
      <c r="BD31" s="324">
        <v>8.4068919999999991</v>
      </c>
      <c r="BE31" s="324">
        <v>8.3838329999999992</v>
      </c>
      <c r="BF31" s="324">
        <v>8.3018370000000008</v>
      </c>
      <c r="BG31" s="324">
        <v>8.2230810000000005</v>
      </c>
      <c r="BH31" s="324">
        <v>7.2798379999999998</v>
      </c>
      <c r="BI31" s="324">
        <v>7.198442</v>
      </c>
      <c r="BJ31" s="324">
        <v>7.2103679999999999</v>
      </c>
      <c r="BK31" s="324">
        <v>7.321072</v>
      </c>
      <c r="BL31" s="324">
        <v>7.4180780000000004</v>
      </c>
      <c r="BM31" s="324">
        <v>7.0703009999999997</v>
      </c>
      <c r="BN31" s="324">
        <v>7.2692050000000004</v>
      </c>
      <c r="BO31" s="324">
        <v>7.076454</v>
      </c>
      <c r="BP31" s="324">
        <v>8.2546990000000005</v>
      </c>
      <c r="BQ31" s="324">
        <v>8.2412200000000002</v>
      </c>
      <c r="BR31" s="324">
        <v>8.1660760000000003</v>
      </c>
      <c r="BS31" s="324">
        <v>8.0541599999999995</v>
      </c>
      <c r="BT31" s="324">
        <v>7.1835430000000002</v>
      </c>
      <c r="BU31" s="324">
        <v>7.1221240000000003</v>
      </c>
      <c r="BV31" s="324">
        <v>7.1216410000000003</v>
      </c>
    </row>
    <row r="32" spans="1:74" ht="11.15" customHeight="1" x14ac:dyDescent="0.25">
      <c r="A32" s="119" t="s">
        <v>639</v>
      </c>
      <c r="B32" s="199" t="s">
        <v>435</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v>
      </c>
      <c r="AZ32" s="208">
        <v>6.87</v>
      </c>
      <c r="BA32" s="208">
        <v>6.5032129999999997</v>
      </c>
      <c r="BB32" s="208">
        <v>6.5430549999999998</v>
      </c>
      <c r="BC32" s="324">
        <v>6.7885220000000004</v>
      </c>
      <c r="BD32" s="324">
        <v>6.8231060000000001</v>
      </c>
      <c r="BE32" s="324">
        <v>7.2778770000000002</v>
      </c>
      <c r="BF32" s="324">
        <v>7.3894970000000004</v>
      </c>
      <c r="BG32" s="324">
        <v>7.4332529999999997</v>
      </c>
      <c r="BH32" s="324">
        <v>7.0669399999999998</v>
      </c>
      <c r="BI32" s="324">
        <v>6.9782279999999997</v>
      </c>
      <c r="BJ32" s="324">
        <v>7.1349369999999999</v>
      </c>
      <c r="BK32" s="324">
        <v>6.9873750000000001</v>
      </c>
      <c r="BL32" s="324">
        <v>7.1172959999999996</v>
      </c>
      <c r="BM32" s="324">
        <v>6.5303250000000004</v>
      </c>
      <c r="BN32" s="324">
        <v>6.2522469999999997</v>
      </c>
      <c r="BO32" s="324">
        <v>6.3812689999999996</v>
      </c>
      <c r="BP32" s="324">
        <v>6.411537</v>
      </c>
      <c r="BQ32" s="324">
        <v>6.8624619999999998</v>
      </c>
      <c r="BR32" s="324">
        <v>6.944598</v>
      </c>
      <c r="BS32" s="324">
        <v>6.9682769999999996</v>
      </c>
      <c r="BT32" s="324">
        <v>6.6567889999999998</v>
      </c>
      <c r="BU32" s="324">
        <v>6.5960830000000001</v>
      </c>
      <c r="BV32" s="324">
        <v>6.7350630000000002</v>
      </c>
    </row>
    <row r="33" spans="1:74" ht="11.15" customHeight="1" x14ac:dyDescent="0.25">
      <c r="A33" s="119" t="s">
        <v>640</v>
      </c>
      <c r="B33" s="199" t="s">
        <v>436</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v>
      </c>
      <c r="AZ33" s="208">
        <v>6.25</v>
      </c>
      <c r="BA33" s="208">
        <v>6.0131220000000001</v>
      </c>
      <c r="BB33" s="208">
        <v>6.2317200000000001</v>
      </c>
      <c r="BC33" s="324">
        <v>6.1054240000000002</v>
      </c>
      <c r="BD33" s="324">
        <v>6.31691</v>
      </c>
      <c r="BE33" s="324">
        <v>6.5494110000000001</v>
      </c>
      <c r="BF33" s="324">
        <v>6.5103549999999997</v>
      </c>
      <c r="BG33" s="324">
        <v>6.4535619999999998</v>
      </c>
      <c r="BH33" s="324">
        <v>6.3580889999999997</v>
      </c>
      <c r="BI33" s="324">
        <v>6.5803430000000001</v>
      </c>
      <c r="BJ33" s="324">
        <v>6.1041049999999997</v>
      </c>
      <c r="BK33" s="324">
        <v>6.8340209999999999</v>
      </c>
      <c r="BL33" s="324">
        <v>6.3889319999999996</v>
      </c>
      <c r="BM33" s="324">
        <v>6.0096499999999997</v>
      </c>
      <c r="BN33" s="324">
        <v>6.0127170000000003</v>
      </c>
      <c r="BO33" s="324">
        <v>5.7934799999999997</v>
      </c>
      <c r="BP33" s="324">
        <v>6.0148460000000004</v>
      </c>
      <c r="BQ33" s="324">
        <v>6.2476000000000003</v>
      </c>
      <c r="BR33" s="324">
        <v>6.1890000000000001</v>
      </c>
      <c r="BS33" s="324">
        <v>6.1061170000000002</v>
      </c>
      <c r="BT33" s="324">
        <v>6.0563039999999999</v>
      </c>
      <c r="BU33" s="324">
        <v>6.2832920000000003</v>
      </c>
      <c r="BV33" s="324">
        <v>5.8236220000000003</v>
      </c>
    </row>
    <row r="34" spans="1:74" ht="11.15" customHeight="1" x14ac:dyDescent="0.25">
      <c r="A34" s="119" t="s">
        <v>641</v>
      </c>
      <c r="B34" s="199" t="s">
        <v>437</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v>
      </c>
      <c r="AZ34" s="208">
        <v>6.29</v>
      </c>
      <c r="BA34" s="208">
        <v>6.4822319999999998</v>
      </c>
      <c r="BB34" s="208">
        <v>5.5591359999999996</v>
      </c>
      <c r="BC34" s="324">
        <v>4.9463929999999996</v>
      </c>
      <c r="BD34" s="324">
        <v>5.2621650000000004</v>
      </c>
      <c r="BE34" s="324">
        <v>5.5325689999999996</v>
      </c>
      <c r="BF34" s="324">
        <v>6.0924990000000001</v>
      </c>
      <c r="BG34" s="324">
        <v>6.0865130000000001</v>
      </c>
      <c r="BH34" s="324">
        <v>6.0063079999999998</v>
      </c>
      <c r="BI34" s="324">
        <v>6.0723710000000004</v>
      </c>
      <c r="BJ34" s="324">
        <v>5.9417710000000001</v>
      </c>
      <c r="BK34" s="324">
        <v>5.9912470000000004</v>
      </c>
      <c r="BL34" s="324">
        <v>6.1874209999999996</v>
      </c>
      <c r="BM34" s="324">
        <v>6.1912729999999998</v>
      </c>
      <c r="BN34" s="324">
        <v>5.5176259999999999</v>
      </c>
      <c r="BO34" s="324">
        <v>4.6407080000000001</v>
      </c>
      <c r="BP34" s="324">
        <v>4.7231889999999996</v>
      </c>
      <c r="BQ34" s="324">
        <v>4.9515539999999998</v>
      </c>
      <c r="BR34" s="324">
        <v>5.4650280000000002</v>
      </c>
      <c r="BS34" s="324">
        <v>5.448105</v>
      </c>
      <c r="BT34" s="324">
        <v>5.4287609999999997</v>
      </c>
      <c r="BU34" s="324">
        <v>5.5136260000000004</v>
      </c>
      <c r="BV34" s="324">
        <v>5.4114149999999999</v>
      </c>
    </row>
    <row r="35" spans="1:74" s="120" customFormat="1" ht="11.15" customHeight="1" x14ac:dyDescent="0.25">
      <c r="A35" s="119" t="s">
        <v>642</v>
      </c>
      <c r="B35" s="199" t="s">
        <v>438</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6.53</v>
      </c>
      <c r="AZ35" s="208">
        <v>6.6</v>
      </c>
      <c r="BA35" s="208">
        <v>6.4620660000000001</v>
      </c>
      <c r="BB35" s="208">
        <v>6.4388300000000003</v>
      </c>
      <c r="BC35" s="324">
        <v>6.6344789999999998</v>
      </c>
      <c r="BD35" s="324">
        <v>6.9990420000000002</v>
      </c>
      <c r="BE35" s="324">
        <v>7.4291200000000002</v>
      </c>
      <c r="BF35" s="324">
        <v>7.3948879999999999</v>
      </c>
      <c r="BG35" s="324">
        <v>7.2851910000000002</v>
      </c>
      <c r="BH35" s="324">
        <v>6.6428409999999998</v>
      </c>
      <c r="BI35" s="324">
        <v>6.5029380000000003</v>
      </c>
      <c r="BJ35" s="324">
        <v>6.4133829999999996</v>
      </c>
      <c r="BK35" s="324">
        <v>6.5797429999999997</v>
      </c>
      <c r="BL35" s="324">
        <v>6.6125040000000004</v>
      </c>
      <c r="BM35" s="324">
        <v>6.4410179999999997</v>
      </c>
      <c r="BN35" s="324">
        <v>6.316757</v>
      </c>
      <c r="BO35" s="324">
        <v>6.5224019999999996</v>
      </c>
      <c r="BP35" s="324">
        <v>6.9829400000000001</v>
      </c>
      <c r="BQ35" s="324">
        <v>7.3210199999999999</v>
      </c>
      <c r="BR35" s="324">
        <v>7.2872019999999997</v>
      </c>
      <c r="BS35" s="324">
        <v>7.1857129999999998</v>
      </c>
      <c r="BT35" s="324">
        <v>6.5891640000000002</v>
      </c>
      <c r="BU35" s="324">
        <v>6.4470419999999997</v>
      </c>
      <c r="BV35" s="324">
        <v>6.3446360000000004</v>
      </c>
    </row>
    <row r="36" spans="1:74" s="120" customFormat="1" ht="11.15" customHeight="1" x14ac:dyDescent="0.25">
      <c r="A36" s="119" t="s">
        <v>643</v>
      </c>
      <c r="B36" s="201" t="s">
        <v>439</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v>
      </c>
      <c r="AZ36" s="208">
        <v>10.1</v>
      </c>
      <c r="BA36" s="208">
        <v>10.307410000000001</v>
      </c>
      <c r="BB36" s="208">
        <v>10.357290000000001</v>
      </c>
      <c r="BC36" s="324">
        <v>10.92069</v>
      </c>
      <c r="BD36" s="324">
        <v>11.83963</v>
      </c>
      <c r="BE36" s="324">
        <v>12.963760000000001</v>
      </c>
      <c r="BF36" s="324">
        <v>12.822979999999999</v>
      </c>
      <c r="BG36" s="324">
        <v>12.939159999999999</v>
      </c>
      <c r="BH36" s="324">
        <v>12.199540000000001</v>
      </c>
      <c r="BI36" s="324">
        <v>11.26</v>
      </c>
      <c r="BJ36" s="324">
        <v>10.399559999999999</v>
      </c>
      <c r="BK36" s="324">
        <v>10.20843</v>
      </c>
      <c r="BL36" s="324">
        <v>10.414529999999999</v>
      </c>
      <c r="BM36" s="324">
        <v>10.55944</v>
      </c>
      <c r="BN36" s="324">
        <v>10.41568</v>
      </c>
      <c r="BO36" s="324">
        <v>10.98696</v>
      </c>
      <c r="BP36" s="324">
        <v>12.1045</v>
      </c>
      <c r="BQ36" s="324">
        <v>13.055300000000001</v>
      </c>
      <c r="BR36" s="324">
        <v>12.89884</v>
      </c>
      <c r="BS36" s="324">
        <v>13.02595</v>
      </c>
      <c r="BT36" s="324">
        <v>12.35873</v>
      </c>
      <c r="BU36" s="324">
        <v>11.384130000000001</v>
      </c>
      <c r="BV36" s="324">
        <v>10.49005</v>
      </c>
    </row>
    <row r="37" spans="1:74" s="120" customFormat="1" ht="11.15" customHeight="1" x14ac:dyDescent="0.25">
      <c r="A37" s="119" t="s">
        <v>644</v>
      </c>
      <c r="B37" s="201" t="s">
        <v>413</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7.46</v>
      </c>
      <c r="BA37" s="208">
        <v>7.2956799999999999</v>
      </c>
      <c r="BB37" s="208">
        <v>7.0583809999999998</v>
      </c>
      <c r="BC37" s="324">
        <v>7.0676030000000001</v>
      </c>
      <c r="BD37" s="324">
        <v>7.482202</v>
      </c>
      <c r="BE37" s="324">
        <v>7.7380300000000002</v>
      </c>
      <c r="BF37" s="324">
        <v>7.8688849999999997</v>
      </c>
      <c r="BG37" s="324">
        <v>7.832865</v>
      </c>
      <c r="BH37" s="324">
        <v>7.5283150000000001</v>
      </c>
      <c r="BI37" s="324">
        <v>7.4829619999999997</v>
      </c>
      <c r="BJ37" s="324">
        <v>7.3529499999999999</v>
      </c>
      <c r="BK37" s="324">
        <v>7.4382089999999996</v>
      </c>
      <c r="BL37" s="324">
        <v>7.5752920000000001</v>
      </c>
      <c r="BM37" s="324">
        <v>7.300891</v>
      </c>
      <c r="BN37" s="324">
        <v>6.9204340000000002</v>
      </c>
      <c r="BO37" s="324">
        <v>6.7829569999999997</v>
      </c>
      <c r="BP37" s="324">
        <v>7.1663990000000002</v>
      </c>
      <c r="BQ37" s="324">
        <v>7.3768849999999997</v>
      </c>
      <c r="BR37" s="324">
        <v>7.4774649999999996</v>
      </c>
      <c r="BS37" s="324">
        <v>7.4224009999999998</v>
      </c>
      <c r="BT37" s="324">
        <v>7.1801700000000004</v>
      </c>
      <c r="BU37" s="324">
        <v>7.1484030000000001</v>
      </c>
      <c r="BV37" s="324">
        <v>7.0252970000000001</v>
      </c>
    </row>
    <row r="38" spans="1:74" ht="11.15" customHeight="1" x14ac:dyDescent="0.25">
      <c r="A38" s="119"/>
      <c r="B38" s="122" t="s">
        <v>242</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2"/>
      <c r="BD38" s="442"/>
      <c r="BE38" s="442"/>
      <c r="BF38" s="442"/>
      <c r="BG38" s="442"/>
      <c r="BH38" s="442"/>
      <c r="BI38" s="442"/>
      <c r="BJ38" s="442"/>
      <c r="BK38" s="442"/>
      <c r="BL38" s="442"/>
      <c r="BM38" s="442"/>
      <c r="BN38" s="442"/>
      <c r="BO38" s="442"/>
      <c r="BP38" s="442"/>
      <c r="BQ38" s="442"/>
      <c r="BR38" s="442"/>
      <c r="BS38" s="442"/>
      <c r="BT38" s="442"/>
      <c r="BU38" s="442"/>
      <c r="BV38" s="442"/>
    </row>
    <row r="39" spans="1:74" ht="11.15" customHeight="1" x14ac:dyDescent="0.25">
      <c r="A39" s="256" t="s">
        <v>186</v>
      </c>
      <c r="B39" s="199" t="s">
        <v>432</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19.98</v>
      </c>
      <c r="AZ39" s="253">
        <v>21.2</v>
      </c>
      <c r="BA39" s="253">
        <v>20.68262</v>
      </c>
      <c r="BB39" s="253">
        <v>20.238790000000002</v>
      </c>
      <c r="BC39" s="348">
        <v>19.70373</v>
      </c>
      <c r="BD39" s="348">
        <v>20.023389999999999</v>
      </c>
      <c r="BE39" s="348">
        <v>20.93796</v>
      </c>
      <c r="BF39" s="348">
        <v>20.306719999999999</v>
      </c>
      <c r="BG39" s="348">
        <v>21.312999999999999</v>
      </c>
      <c r="BH39" s="348">
        <v>20.7761</v>
      </c>
      <c r="BI39" s="348">
        <v>20.779979999999998</v>
      </c>
      <c r="BJ39" s="348">
        <v>21.31617</v>
      </c>
      <c r="BK39" s="348">
        <v>22.403320000000001</v>
      </c>
      <c r="BL39" s="348">
        <v>23.549530000000001</v>
      </c>
      <c r="BM39" s="348">
        <v>22.807680000000001</v>
      </c>
      <c r="BN39" s="348">
        <v>22.161999999999999</v>
      </c>
      <c r="BO39" s="348">
        <v>21.413730000000001</v>
      </c>
      <c r="BP39" s="348">
        <v>21.67323</v>
      </c>
      <c r="BQ39" s="348">
        <v>22.585570000000001</v>
      </c>
      <c r="BR39" s="348">
        <v>21.787739999999999</v>
      </c>
      <c r="BS39" s="348">
        <v>22.79393</v>
      </c>
      <c r="BT39" s="348">
        <v>22.112359999999999</v>
      </c>
      <c r="BU39" s="348">
        <v>22.026520000000001</v>
      </c>
      <c r="BV39" s="348">
        <v>22.523019999999999</v>
      </c>
    </row>
    <row r="40" spans="1:74" ht="11.15" customHeight="1" x14ac:dyDescent="0.25">
      <c r="A40" s="256" t="s">
        <v>187</v>
      </c>
      <c r="B40" s="184" t="s">
        <v>465</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v>
      </c>
      <c r="AZ40" s="253">
        <v>14.35</v>
      </c>
      <c r="BA40" s="253">
        <v>13.713839999999999</v>
      </c>
      <c r="BB40" s="253">
        <v>13.39045</v>
      </c>
      <c r="BC40" s="348">
        <v>13.80513</v>
      </c>
      <c r="BD40" s="348">
        <v>14.6593</v>
      </c>
      <c r="BE40" s="348">
        <v>14.92684</v>
      </c>
      <c r="BF40" s="348">
        <v>14.85722</v>
      </c>
      <c r="BG40" s="348">
        <v>14.720969999999999</v>
      </c>
      <c r="BH40" s="348">
        <v>14.305720000000001</v>
      </c>
      <c r="BI40" s="348">
        <v>13.92315</v>
      </c>
      <c r="BJ40" s="348">
        <v>13.97869</v>
      </c>
      <c r="BK40" s="348">
        <v>14.496840000000001</v>
      </c>
      <c r="BL40" s="348">
        <v>14.773239999999999</v>
      </c>
      <c r="BM40" s="348">
        <v>13.91404</v>
      </c>
      <c r="BN40" s="348">
        <v>13.36388</v>
      </c>
      <c r="BO40" s="348">
        <v>13.672650000000001</v>
      </c>
      <c r="BP40" s="348">
        <v>14.47387</v>
      </c>
      <c r="BQ40" s="348">
        <v>14.65945</v>
      </c>
      <c r="BR40" s="348">
        <v>14.55659</v>
      </c>
      <c r="BS40" s="348">
        <v>14.40897</v>
      </c>
      <c r="BT40" s="348">
        <v>13.95609</v>
      </c>
      <c r="BU40" s="348">
        <v>13.49677</v>
      </c>
      <c r="BV40" s="348">
        <v>13.48729</v>
      </c>
    </row>
    <row r="41" spans="1:74" ht="11.15" customHeight="1" x14ac:dyDescent="0.25">
      <c r="A41" s="256" t="s">
        <v>188</v>
      </c>
      <c r="B41" s="199" t="s">
        <v>433</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10.99</v>
      </c>
      <c r="AZ41" s="253">
        <v>11.24</v>
      </c>
      <c r="BA41" s="253">
        <v>11.10571</v>
      </c>
      <c r="BB41" s="253">
        <v>11.091989999999999</v>
      </c>
      <c r="BC41" s="348">
        <v>11.20476</v>
      </c>
      <c r="BD41" s="348">
        <v>11.46241</v>
      </c>
      <c r="BE41" s="348">
        <v>11.46996</v>
      </c>
      <c r="BF41" s="348">
        <v>11.509230000000001</v>
      </c>
      <c r="BG41" s="348">
        <v>11.31061</v>
      </c>
      <c r="BH41" s="348">
        <v>11.395110000000001</v>
      </c>
      <c r="BI41" s="348">
        <v>11.50629</v>
      </c>
      <c r="BJ41" s="348">
        <v>11.427060000000001</v>
      </c>
      <c r="BK41" s="348">
        <v>11.429410000000001</v>
      </c>
      <c r="BL41" s="348">
        <v>11.69501</v>
      </c>
      <c r="BM41" s="348">
        <v>11.517329999999999</v>
      </c>
      <c r="BN41" s="348">
        <v>11.29814</v>
      </c>
      <c r="BO41" s="348">
        <v>11.3142</v>
      </c>
      <c r="BP41" s="348">
        <v>11.54204</v>
      </c>
      <c r="BQ41" s="348">
        <v>11.48546</v>
      </c>
      <c r="BR41" s="348">
        <v>11.43939</v>
      </c>
      <c r="BS41" s="348">
        <v>11.118650000000001</v>
      </c>
      <c r="BT41" s="348">
        <v>11.16713</v>
      </c>
      <c r="BU41" s="348">
        <v>11.22006</v>
      </c>
      <c r="BV41" s="348">
        <v>11.09</v>
      </c>
    </row>
    <row r="42" spans="1:74" ht="11.15" customHeight="1" x14ac:dyDescent="0.25">
      <c r="A42" s="256" t="s">
        <v>189</v>
      </c>
      <c r="B42" s="199" t="s">
        <v>434</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9.43</v>
      </c>
      <c r="AZ42" s="253">
        <v>9.5299999999999994</v>
      </c>
      <c r="BA42" s="253">
        <v>9.3507599999999993</v>
      </c>
      <c r="BB42" s="253">
        <v>9.4149689999999993</v>
      </c>
      <c r="BC42" s="348">
        <v>9.5059190000000005</v>
      </c>
      <c r="BD42" s="348">
        <v>10.627700000000001</v>
      </c>
      <c r="BE42" s="348">
        <v>10.562010000000001</v>
      </c>
      <c r="BF42" s="348">
        <v>10.37828</v>
      </c>
      <c r="BG42" s="348">
        <v>10.101100000000001</v>
      </c>
      <c r="BH42" s="348">
        <v>9.0907549999999997</v>
      </c>
      <c r="BI42" s="348">
        <v>9.1100379999999994</v>
      </c>
      <c r="BJ42" s="348">
        <v>9.1455710000000003</v>
      </c>
      <c r="BK42" s="348">
        <v>9.1519290000000009</v>
      </c>
      <c r="BL42" s="348">
        <v>9.3238690000000002</v>
      </c>
      <c r="BM42" s="348">
        <v>8.782019</v>
      </c>
      <c r="BN42" s="348">
        <v>8.7962369999999996</v>
      </c>
      <c r="BO42" s="348">
        <v>8.8751739999999995</v>
      </c>
      <c r="BP42" s="348">
        <v>10.02472</v>
      </c>
      <c r="BQ42" s="348">
        <v>10.017469999999999</v>
      </c>
      <c r="BR42" s="348">
        <v>9.8471480000000007</v>
      </c>
      <c r="BS42" s="348">
        <v>9.6109950000000008</v>
      </c>
      <c r="BT42" s="348">
        <v>8.7169509999999999</v>
      </c>
      <c r="BU42" s="348">
        <v>8.6763080000000006</v>
      </c>
      <c r="BV42" s="348">
        <v>8.6436829999999993</v>
      </c>
    </row>
    <row r="43" spans="1:74" ht="11.15" customHeight="1" x14ac:dyDescent="0.25">
      <c r="A43" s="256" t="s">
        <v>190</v>
      </c>
      <c r="B43" s="199" t="s">
        <v>435</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10.55</v>
      </c>
      <c r="AZ43" s="253">
        <v>10.9</v>
      </c>
      <c r="BA43" s="253">
        <v>10.608930000000001</v>
      </c>
      <c r="BB43" s="253">
        <v>10.37327</v>
      </c>
      <c r="BC43" s="348">
        <v>10.630979999999999</v>
      </c>
      <c r="BD43" s="348">
        <v>10.89209</v>
      </c>
      <c r="BE43" s="348">
        <v>11.026120000000001</v>
      </c>
      <c r="BF43" s="348">
        <v>11.08039</v>
      </c>
      <c r="BG43" s="348">
        <v>11.17886</v>
      </c>
      <c r="BH43" s="348">
        <v>10.988989999999999</v>
      </c>
      <c r="BI43" s="348">
        <v>10.935600000000001</v>
      </c>
      <c r="BJ43" s="348">
        <v>10.873710000000001</v>
      </c>
      <c r="BK43" s="348">
        <v>10.967280000000001</v>
      </c>
      <c r="BL43" s="348">
        <v>11.24743</v>
      </c>
      <c r="BM43" s="348">
        <v>10.89803</v>
      </c>
      <c r="BN43" s="348">
        <v>10.53101</v>
      </c>
      <c r="BO43" s="348">
        <v>10.732279999999999</v>
      </c>
      <c r="BP43" s="348">
        <v>10.9513</v>
      </c>
      <c r="BQ43" s="348">
        <v>11.01524</v>
      </c>
      <c r="BR43" s="348">
        <v>10.9724</v>
      </c>
      <c r="BS43" s="348">
        <v>10.933020000000001</v>
      </c>
      <c r="BT43" s="348">
        <v>10.655430000000001</v>
      </c>
      <c r="BU43" s="348">
        <v>10.52383</v>
      </c>
      <c r="BV43" s="348">
        <v>10.392150000000001</v>
      </c>
    </row>
    <row r="44" spans="1:74" ht="11.15" customHeight="1" x14ac:dyDescent="0.25">
      <c r="A44" s="256" t="s">
        <v>191</v>
      </c>
      <c r="B44" s="199" t="s">
        <v>436</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10.28</v>
      </c>
      <c r="AZ44" s="253">
        <v>10.039999999999999</v>
      </c>
      <c r="BA44" s="253">
        <v>9.8811669999999996</v>
      </c>
      <c r="BB44" s="253">
        <v>10.080550000000001</v>
      </c>
      <c r="BC44" s="348">
        <v>9.9745609999999996</v>
      </c>
      <c r="BD44" s="348">
        <v>10.25028</v>
      </c>
      <c r="BE44" s="348">
        <v>10.396269999999999</v>
      </c>
      <c r="BF44" s="348">
        <v>10.38786</v>
      </c>
      <c r="BG44" s="348">
        <v>10.333159999999999</v>
      </c>
      <c r="BH44" s="348">
        <v>10.1387</v>
      </c>
      <c r="BI44" s="348">
        <v>10.34746</v>
      </c>
      <c r="BJ44" s="348">
        <v>9.6084899999999998</v>
      </c>
      <c r="BK44" s="348">
        <v>10.53294</v>
      </c>
      <c r="BL44" s="348">
        <v>10.305720000000001</v>
      </c>
      <c r="BM44" s="348">
        <v>10.061769999999999</v>
      </c>
      <c r="BN44" s="348">
        <v>10.16071</v>
      </c>
      <c r="BO44" s="348">
        <v>9.9970189999999999</v>
      </c>
      <c r="BP44" s="348">
        <v>10.27158</v>
      </c>
      <c r="BQ44" s="348">
        <v>10.385260000000001</v>
      </c>
      <c r="BR44" s="348">
        <v>10.326309999999999</v>
      </c>
      <c r="BS44" s="348">
        <v>10.172359999999999</v>
      </c>
      <c r="BT44" s="348">
        <v>9.9399709999999999</v>
      </c>
      <c r="BU44" s="348">
        <v>10.109719999999999</v>
      </c>
      <c r="BV44" s="348">
        <v>9.3680050000000001</v>
      </c>
    </row>
    <row r="45" spans="1:74" ht="11.15" customHeight="1" x14ac:dyDescent="0.25">
      <c r="A45" s="256" t="s">
        <v>192</v>
      </c>
      <c r="B45" s="199" t="s">
        <v>437</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8.7799999999999994</v>
      </c>
      <c r="AZ45" s="253">
        <v>9.15</v>
      </c>
      <c r="BA45" s="253">
        <v>9.2028040000000004</v>
      </c>
      <c r="BB45" s="253">
        <v>8.8084260000000008</v>
      </c>
      <c r="BC45" s="348">
        <v>8.4032009999999993</v>
      </c>
      <c r="BD45" s="348">
        <v>8.5523819999999997</v>
      </c>
      <c r="BE45" s="348">
        <v>8.9232060000000004</v>
      </c>
      <c r="BF45" s="348">
        <v>9.2521719999999998</v>
      </c>
      <c r="BG45" s="348">
        <v>9.3143460000000005</v>
      </c>
      <c r="BH45" s="348">
        <v>9.1026209999999992</v>
      </c>
      <c r="BI45" s="348">
        <v>9.0030090000000005</v>
      </c>
      <c r="BJ45" s="348">
        <v>8.930904</v>
      </c>
      <c r="BK45" s="348">
        <v>9.0012670000000004</v>
      </c>
      <c r="BL45" s="348">
        <v>9.3648710000000008</v>
      </c>
      <c r="BM45" s="348">
        <v>9.2896400000000003</v>
      </c>
      <c r="BN45" s="348">
        <v>8.8840620000000001</v>
      </c>
      <c r="BO45" s="348">
        <v>8.3780180000000009</v>
      </c>
      <c r="BP45" s="348">
        <v>8.4922520000000006</v>
      </c>
      <c r="BQ45" s="348">
        <v>8.810511</v>
      </c>
      <c r="BR45" s="348">
        <v>9.084282</v>
      </c>
      <c r="BS45" s="348">
        <v>9.0592959999999998</v>
      </c>
      <c r="BT45" s="348">
        <v>8.7752839999999992</v>
      </c>
      <c r="BU45" s="348">
        <v>8.6015929999999994</v>
      </c>
      <c r="BV45" s="348">
        <v>8.5023250000000008</v>
      </c>
    </row>
    <row r="46" spans="1:74" s="120" customFormat="1" ht="11.15" customHeight="1" x14ac:dyDescent="0.25">
      <c r="A46" s="256" t="s">
        <v>193</v>
      </c>
      <c r="B46" s="199" t="s">
        <v>438</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9.58</v>
      </c>
      <c r="AZ46" s="253">
        <v>9.65</v>
      </c>
      <c r="BA46" s="253">
        <v>9.4908750000000008</v>
      </c>
      <c r="BB46" s="253">
        <v>9.5649200000000008</v>
      </c>
      <c r="BC46" s="348">
        <v>9.8526559999999996</v>
      </c>
      <c r="BD46" s="348">
        <v>10.32944</v>
      </c>
      <c r="BE46" s="348">
        <v>10.560219999999999</v>
      </c>
      <c r="BF46" s="348">
        <v>10.52233</v>
      </c>
      <c r="BG46" s="348">
        <v>10.39974</v>
      </c>
      <c r="BH46" s="348">
        <v>9.8193769999999994</v>
      </c>
      <c r="BI46" s="348">
        <v>9.5849130000000002</v>
      </c>
      <c r="BJ46" s="348">
        <v>9.6296529999999994</v>
      </c>
      <c r="BK46" s="348">
        <v>9.6786180000000002</v>
      </c>
      <c r="BL46" s="348">
        <v>9.7084039999999998</v>
      </c>
      <c r="BM46" s="348">
        <v>9.5112570000000005</v>
      </c>
      <c r="BN46" s="348">
        <v>9.5482630000000004</v>
      </c>
      <c r="BO46" s="348">
        <v>9.8037980000000005</v>
      </c>
      <c r="BP46" s="348">
        <v>10.267609999999999</v>
      </c>
      <c r="BQ46" s="348">
        <v>10.458640000000001</v>
      </c>
      <c r="BR46" s="348">
        <v>10.42853</v>
      </c>
      <c r="BS46" s="348">
        <v>10.27998</v>
      </c>
      <c r="BT46" s="348">
        <v>9.6973520000000004</v>
      </c>
      <c r="BU46" s="348">
        <v>9.4605949999999996</v>
      </c>
      <c r="BV46" s="348">
        <v>9.4982030000000002</v>
      </c>
    </row>
    <row r="47" spans="1:74" s="120" customFormat="1" ht="11.15" customHeight="1" x14ac:dyDescent="0.25">
      <c r="A47" s="256" t="s">
        <v>194</v>
      </c>
      <c r="B47" s="201" t="s">
        <v>439</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v>
      </c>
      <c r="AZ47" s="253">
        <v>15.58</v>
      </c>
      <c r="BA47" s="253">
        <v>15.576029999999999</v>
      </c>
      <c r="BB47" s="253">
        <v>16.020340000000001</v>
      </c>
      <c r="BC47" s="348">
        <v>15.977410000000001</v>
      </c>
      <c r="BD47" s="348">
        <v>17.29457</v>
      </c>
      <c r="BE47" s="348">
        <v>17.9742</v>
      </c>
      <c r="BF47" s="348">
        <v>18.266300000000001</v>
      </c>
      <c r="BG47" s="348">
        <v>18.608889999999999</v>
      </c>
      <c r="BH47" s="348">
        <v>16.889320000000001</v>
      </c>
      <c r="BI47" s="348">
        <v>16.08445</v>
      </c>
      <c r="BJ47" s="348">
        <v>15.978759999999999</v>
      </c>
      <c r="BK47" s="348">
        <v>16.25534</v>
      </c>
      <c r="BL47" s="348">
        <v>16.429549999999999</v>
      </c>
      <c r="BM47" s="348">
        <v>16.332909999999998</v>
      </c>
      <c r="BN47" s="348">
        <v>17.078530000000001</v>
      </c>
      <c r="BO47" s="348">
        <v>16.572279999999999</v>
      </c>
      <c r="BP47" s="348">
        <v>17.90917</v>
      </c>
      <c r="BQ47" s="348">
        <v>18.484220000000001</v>
      </c>
      <c r="BR47" s="348">
        <v>18.694009999999999</v>
      </c>
      <c r="BS47" s="348">
        <v>18.89141</v>
      </c>
      <c r="BT47" s="348">
        <v>16.794750000000001</v>
      </c>
      <c r="BU47" s="348">
        <v>16.233879999999999</v>
      </c>
      <c r="BV47" s="348">
        <v>16.140599999999999</v>
      </c>
    </row>
    <row r="48" spans="1:74" s="120" customFormat="1" ht="11.15" customHeight="1" x14ac:dyDescent="0.25">
      <c r="A48" s="256" t="s">
        <v>195</v>
      </c>
      <c r="B48" s="202" t="s">
        <v>413</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11.55</v>
      </c>
      <c r="BA48" s="209">
        <v>11.42609</v>
      </c>
      <c r="BB48" s="209">
        <v>11.22734</v>
      </c>
      <c r="BC48" s="350">
        <v>11.255240000000001</v>
      </c>
      <c r="BD48" s="350">
        <v>11.732379999999999</v>
      </c>
      <c r="BE48" s="350">
        <v>11.94932</v>
      </c>
      <c r="BF48" s="350">
        <v>12.005269999999999</v>
      </c>
      <c r="BG48" s="350">
        <v>12.03514</v>
      </c>
      <c r="BH48" s="350">
        <v>11.65508</v>
      </c>
      <c r="BI48" s="350">
        <v>11.593669999999999</v>
      </c>
      <c r="BJ48" s="350">
        <v>11.502219999999999</v>
      </c>
      <c r="BK48" s="350">
        <v>11.71176</v>
      </c>
      <c r="BL48" s="350">
        <v>11.9391</v>
      </c>
      <c r="BM48" s="350">
        <v>11.69243</v>
      </c>
      <c r="BN48" s="350">
        <v>11.41535</v>
      </c>
      <c r="BO48" s="350">
        <v>11.3264</v>
      </c>
      <c r="BP48" s="350">
        <v>11.76562</v>
      </c>
      <c r="BQ48" s="350">
        <v>11.92557</v>
      </c>
      <c r="BR48" s="350">
        <v>11.91493</v>
      </c>
      <c r="BS48" s="350">
        <v>11.852499999999999</v>
      </c>
      <c r="BT48" s="350">
        <v>11.403969999999999</v>
      </c>
      <c r="BU48" s="350">
        <v>11.31535</v>
      </c>
      <c r="BV48" s="350">
        <v>11.183960000000001</v>
      </c>
    </row>
    <row r="49" spans="1:74" s="422" customFormat="1" ht="12" customHeight="1" x14ac:dyDescent="0.25">
      <c r="A49" s="421"/>
      <c r="B49" s="811" t="s">
        <v>869</v>
      </c>
      <c r="C49" s="735"/>
      <c r="D49" s="735"/>
      <c r="E49" s="735"/>
      <c r="F49" s="735"/>
      <c r="G49" s="735"/>
      <c r="H49" s="735"/>
      <c r="I49" s="735"/>
      <c r="J49" s="735"/>
      <c r="K49" s="735"/>
      <c r="L49" s="735"/>
      <c r="M49" s="735"/>
      <c r="N49" s="735"/>
      <c r="O49" s="735"/>
      <c r="P49" s="735"/>
      <c r="Q49" s="735"/>
      <c r="AY49" s="463"/>
      <c r="AZ49" s="463"/>
      <c r="BA49" s="463"/>
      <c r="BB49" s="463"/>
      <c r="BC49" s="463"/>
      <c r="BD49" s="605"/>
      <c r="BE49" s="605"/>
      <c r="BF49" s="605"/>
      <c r="BG49" s="463"/>
      <c r="BH49" s="463"/>
      <c r="BI49" s="463"/>
      <c r="BJ49" s="463"/>
    </row>
    <row r="50" spans="1:74" s="422" customFormat="1" ht="12" customHeight="1" x14ac:dyDescent="0.25">
      <c r="A50" s="421"/>
      <c r="B50" s="755" t="s">
        <v>808</v>
      </c>
      <c r="C50" s="756"/>
      <c r="D50" s="756"/>
      <c r="E50" s="756"/>
      <c r="F50" s="756"/>
      <c r="G50" s="756"/>
      <c r="H50" s="756"/>
      <c r="I50" s="756"/>
      <c r="J50" s="756"/>
      <c r="K50" s="756"/>
      <c r="L50" s="756"/>
      <c r="M50" s="756"/>
      <c r="N50" s="756"/>
      <c r="O50" s="756"/>
      <c r="P50" s="756"/>
      <c r="Q50" s="756"/>
      <c r="AY50" s="463"/>
      <c r="AZ50" s="463"/>
      <c r="BA50" s="463"/>
      <c r="BB50" s="463"/>
      <c r="BC50" s="463"/>
      <c r="BD50" s="605"/>
      <c r="BE50" s="605"/>
      <c r="BF50" s="605"/>
      <c r="BG50" s="463"/>
      <c r="BH50" s="463"/>
      <c r="BI50" s="463"/>
      <c r="BJ50" s="463"/>
    </row>
    <row r="51" spans="1:74" s="422" customFormat="1" ht="12" customHeight="1" x14ac:dyDescent="0.25">
      <c r="A51" s="423"/>
      <c r="B51" s="776" t="str">
        <f>"Notes: "&amp;"EIA completed modeling and analysis for this report on " &amp;Dates!D2&amp;"."</f>
        <v>Notes: EIA completed modeling and analysis for this report on Thursday May 5, 2022.</v>
      </c>
      <c r="C51" s="798"/>
      <c r="D51" s="798"/>
      <c r="E51" s="798"/>
      <c r="F51" s="798"/>
      <c r="G51" s="798"/>
      <c r="H51" s="798"/>
      <c r="I51" s="798"/>
      <c r="J51" s="798"/>
      <c r="K51" s="798"/>
      <c r="L51" s="798"/>
      <c r="M51" s="798"/>
      <c r="N51" s="798"/>
      <c r="O51" s="798"/>
      <c r="P51" s="798"/>
      <c r="Q51" s="777"/>
      <c r="AY51" s="463"/>
      <c r="AZ51" s="463"/>
      <c r="BA51" s="463"/>
      <c r="BB51" s="463"/>
      <c r="BC51" s="463"/>
      <c r="BD51" s="605"/>
      <c r="BE51" s="605"/>
      <c r="BF51" s="605"/>
      <c r="BG51" s="463"/>
      <c r="BH51" s="463"/>
      <c r="BI51" s="463"/>
      <c r="BJ51" s="463"/>
    </row>
    <row r="52" spans="1:74" s="422" customFormat="1" ht="12" customHeight="1" x14ac:dyDescent="0.25">
      <c r="A52" s="423"/>
      <c r="B52" s="749" t="s">
        <v>351</v>
      </c>
      <c r="C52" s="748"/>
      <c r="D52" s="748"/>
      <c r="E52" s="748"/>
      <c r="F52" s="748"/>
      <c r="G52" s="748"/>
      <c r="H52" s="748"/>
      <c r="I52" s="748"/>
      <c r="J52" s="748"/>
      <c r="K52" s="748"/>
      <c r="L52" s="748"/>
      <c r="M52" s="748"/>
      <c r="N52" s="748"/>
      <c r="O52" s="748"/>
      <c r="P52" s="748"/>
      <c r="Q52" s="748"/>
      <c r="AY52" s="463"/>
      <c r="AZ52" s="463"/>
      <c r="BA52" s="463"/>
      <c r="BB52" s="463"/>
      <c r="BC52" s="463"/>
      <c r="BD52" s="605"/>
      <c r="BE52" s="605"/>
      <c r="BF52" s="605"/>
      <c r="BG52" s="463"/>
      <c r="BH52" s="463"/>
      <c r="BI52" s="463"/>
      <c r="BJ52" s="463"/>
    </row>
    <row r="53" spans="1:74" s="422" customFormat="1" ht="12" customHeight="1" x14ac:dyDescent="0.25">
      <c r="A53" s="423"/>
      <c r="B53" s="757" t="s">
        <v>127</v>
      </c>
      <c r="C53" s="756"/>
      <c r="D53" s="756"/>
      <c r="E53" s="756"/>
      <c r="F53" s="756"/>
      <c r="G53" s="756"/>
      <c r="H53" s="756"/>
      <c r="I53" s="756"/>
      <c r="J53" s="756"/>
      <c r="K53" s="756"/>
      <c r="L53" s="756"/>
      <c r="M53" s="756"/>
      <c r="N53" s="756"/>
      <c r="O53" s="756"/>
      <c r="P53" s="756"/>
      <c r="Q53" s="756"/>
      <c r="AY53" s="463"/>
      <c r="AZ53" s="463"/>
      <c r="BA53" s="463"/>
      <c r="BB53" s="463"/>
      <c r="BC53" s="463"/>
      <c r="BD53" s="605"/>
      <c r="BE53" s="605"/>
      <c r="BF53" s="605"/>
      <c r="BG53" s="463"/>
      <c r="BH53" s="463"/>
      <c r="BI53" s="463"/>
      <c r="BJ53" s="463"/>
    </row>
    <row r="54" spans="1:74" s="422" customFormat="1" ht="12" customHeight="1" x14ac:dyDescent="0.25">
      <c r="A54" s="423"/>
      <c r="B54" s="744" t="s">
        <v>858</v>
      </c>
      <c r="C54" s="741"/>
      <c r="D54" s="741"/>
      <c r="E54" s="741"/>
      <c r="F54" s="741"/>
      <c r="G54" s="741"/>
      <c r="H54" s="741"/>
      <c r="I54" s="741"/>
      <c r="J54" s="741"/>
      <c r="K54" s="741"/>
      <c r="L54" s="741"/>
      <c r="M54" s="741"/>
      <c r="N54" s="741"/>
      <c r="O54" s="741"/>
      <c r="P54" s="741"/>
      <c r="Q54" s="735"/>
      <c r="AY54" s="463"/>
      <c r="AZ54" s="463"/>
      <c r="BA54" s="463"/>
      <c r="BB54" s="463"/>
      <c r="BC54" s="463"/>
      <c r="BD54" s="605"/>
      <c r="BE54" s="605"/>
      <c r="BF54" s="605"/>
      <c r="BG54" s="463"/>
      <c r="BH54" s="463"/>
      <c r="BI54" s="463"/>
      <c r="BJ54" s="463"/>
    </row>
    <row r="55" spans="1:74" s="422" customFormat="1" ht="12" customHeight="1" x14ac:dyDescent="0.25">
      <c r="A55" s="423"/>
      <c r="B55" s="794" t="s">
        <v>859</v>
      </c>
      <c r="C55" s="735"/>
      <c r="D55" s="735"/>
      <c r="E55" s="735"/>
      <c r="F55" s="735"/>
      <c r="G55" s="735"/>
      <c r="H55" s="735"/>
      <c r="I55" s="735"/>
      <c r="J55" s="735"/>
      <c r="K55" s="735"/>
      <c r="L55" s="735"/>
      <c r="M55" s="735"/>
      <c r="N55" s="735"/>
      <c r="O55" s="735"/>
      <c r="P55" s="735"/>
      <c r="Q55" s="735"/>
      <c r="AY55" s="463"/>
      <c r="AZ55" s="463"/>
      <c r="BA55" s="463"/>
      <c r="BB55" s="463"/>
      <c r="BC55" s="463"/>
      <c r="BD55" s="605"/>
      <c r="BE55" s="605"/>
      <c r="BF55" s="605"/>
      <c r="BG55" s="463"/>
      <c r="BH55" s="463"/>
      <c r="BI55" s="463"/>
      <c r="BJ55" s="463"/>
    </row>
    <row r="56" spans="1:74" s="422" customFormat="1" ht="12" customHeight="1" x14ac:dyDescent="0.25">
      <c r="A56" s="423"/>
      <c r="B56" s="742" t="s">
        <v>865</v>
      </c>
      <c r="C56" s="741"/>
      <c r="D56" s="741"/>
      <c r="E56" s="741"/>
      <c r="F56" s="741"/>
      <c r="G56" s="741"/>
      <c r="H56" s="741"/>
      <c r="I56" s="741"/>
      <c r="J56" s="741"/>
      <c r="K56" s="741"/>
      <c r="L56" s="741"/>
      <c r="M56" s="741"/>
      <c r="N56" s="741"/>
      <c r="O56" s="741"/>
      <c r="P56" s="741"/>
      <c r="Q56" s="735"/>
      <c r="AY56" s="463"/>
      <c r="AZ56" s="463"/>
      <c r="BA56" s="463"/>
      <c r="BB56" s="463"/>
      <c r="BC56" s="463"/>
      <c r="BD56" s="605"/>
      <c r="BE56" s="605"/>
      <c r="BF56" s="605"/>
      <c r="BG56" s="463"/>
      <c r="BH56" s="463"/>
      <c r="BI56" s="463"/>
      <c r="BJ56" s="463"/>
    </row>
    <row r="57" spans="1:74" s="422" customFormat="1" ht="12" customHeight="1" x14ac:dyDescent="0.25">
      <c r="A57" s="423"/>
      <c r="B57" s="744" t="s">
        <v>831</v>
      </c>
      <c r="C57" s="745"/>
      <c r="D57" s="745"/>
      <c r="E57" s="745"/>
      <c r="F57" s="745"/>
      <c r="G57" s="745"/>
      <c r="H57" s="745"/>
      <c r="I57" s="745"/>
      <c r="J57" s="745"/>
      <c r="K57" s="745"/>
      <c r="L57" s="745"/>
      <c r="M57" s="745"/>
      <c r="N57" s="745"/>
      <c r="O57" s="745"/>
      <c r="P57" s="745"/>
      <c r="Q57" s="735"/>
      <c r="AY57" s="463"/>
      <c r="AZ57" s="463"/>
      <c r="BA57" s="463"/>
      <c r="BB57" s="463"/>
      <c r="BC57" s="463"/>
      <c r="BD57" s="605"/>
      <c r="BE57" s="605"/>
      <c r="BF57" s="605"/>
      <c r="BG57" s="463"/>
      <c r="BH57" s="463"/>
      <c r="BI57" s="463"/>
      <c r="BJ57" s="463"/>
    </row>
    <row r="58" spans="1:74" s="418" customFormat="1" ht="12" customHeight="1" x14ac:dyDescent="0.25">
      <c r="A58" s="393"/>
      <c r="B58" s="764" t="s">
        <v>1362</v>
      </c>
      <c r="C58" s="735"/>
      <c r="D58" s="735"/>
      <c r="E58" s="735"/>
      <c r="F58" s="735"/>
      <c r="G58" s="735"/>
      <c r="H58" s="735"/>
      <c r="I58" s="735"/>
      <c r="J58" s="735"/>
      <c r="K58" s="735"/>
      <c r="L58" s="735"/>
      <c r="M58" s="735"/>
      <c r="N58" s="735"/>
      <c r="O58" s="735"/>
      <c r="P58" s="735"/>
      <c r="Q58" s="735"/>
      <c r="AY58" s="462"/>
      <c r="AZ58" s="462"/>
      <c r="BA58" s="462"/>
      <c r="BB58" s="462"/>
      <c r="BC58" s="462"/>
      <c r="BD58" s="601"/>
      <c r="BE58" s="601"/>
      <c r="BF58" s="601"/>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91" customWidth="1"/>
    <col min="2" max="2" width="27" style="491" customWidth="1"/>
    <col min="3" max="55" width="6.54296875" style="491" customWidth="1"/>
    <col min="56" max="58" width="6.54296875" style="618" customWidth="1"/>
    <col min="59" max="74" width="6.54296875" style="491" customWidth="1"/>
    <col min="75" max="238" width="11" style="491"/>
    <col min="239" max="239" width="1.54296875" style="491" customWidth="1"/>
    <col min="240" max="16384" width="11" style="491"/>
  </cols>
  <sheetData>
    <row r="1" spans="1:74" ht="12.75" customHeight="1" x14ac:dyDescent="0.3">
      <c r="A1" s="759" t="s">
        <v>792</v>
      </c>
      <c r="B1" s="490" t="s">
        <v>1311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0"/>
      <c r="B2" s="486" t="str">
        <f>"U.S. Energy Information Administration  |  Short-Term Energy Outlook  - "&amp;Dates!D1</f>
        <v>U.S. Energy Information Administration  |  Short-Term Energy Outlook  - May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ht="12.75" customHeight="1" x14ac:dyDescent="0.25">
      <c r="A4" s="493"/>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3"/>
      <c r="B5" s="129" t="s">
        <v>338</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1185</v>
      </c>
      <c r="B6" s="500" t="s">
        <v>82</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126.25650424</v>
      </c>
      <c r="AB6" s="690">
        <v>119.04781773000001</v>
      </c>
      <c r="AC6" s="690">
        <v>117.05947457000001</v>
      </c>
      <c r="AD6" s="690">
        <v>102.38126719</v>
      </c>
      <c r="AE6" s="690">
        <v>108.91838454000001</v>
      </c>
      <c r="AF6" s="690">
        <v>134.23975368000001</v>
      </c>
      <c r="AG6" s="690">
        <v>171.97088640000001</v>
      </c>
      <c r="AH6" s="690">
        <v>164.07358886</v>
      </c>
      <c r="AI6" s="690">
        <v>132.78554051</v>
      </c>
      <c r="AJ6" s="690">
        <v>123.08867028</v>
      </c>
      <c r="AK6" s="690">
        <v>101.45832052</v>
      </c>
      <c r="AL6" s="690">
        <v>118.39610107</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107.49144334</v>
      </c>
      <c r="BA6" s="690">
        <v>107.3103</v>
      </c>
      <c r="BB6" s="690">
        <v>102.4599</v>
      </c>
      <c r="BC6" s="691">
        <v>105.86320000000001</v>
      </c>
      <c r="BD6" s="691">
        <v>135.04069999999999</v>
      </c>
      <c r="BE6" s="691">
        <v>163.005</v>
      </c>
      <c r="BF6" s="691">
        <v>159.95840000000001</v>
      </c>
      <c r="BG6" s="691">
        <v>130.78110000000001</v>
      </c>
      <c r="BH6" s="691">
        <v>120.37130000000001</v>
      </c>
      <c r="BI6" s="691">
        <v>104.8049</v>
      </c>
      <c r="BJ6" s="691">
        <v>123.036</v>
      </c>
      <c r="BK6" s="691">
        <v>127.398</v>
      </c>
      <c r="BL6" s="691">
        <v>102.0305</v>
      </c>
      <c r="BM6" s="691">
        <v>102.39530000000001</v>
      </c>
      <c r="BN6" s="691">
        <v>94.879630000000006</v>
      </c>
      <c r="BO6" s="691">
        <v>102.3663</v>
      </c>
      <c r="BP6" s="691">
        <v>135.81440000000001</v>
      </c>
      <c r="BQ6" s="691">
        <v>163.5521</v>
      </c>
      <c r="BR6" s="691">
        <v>161.6591</v>
      </c>
      <c r="BS6" s="691">
        <v>124.1759</v>
      </c>
      <c r="BT6" s="691">
        <v>119.7208</v>
      </c>
      <c r="BU6" s="691">
        <v>104.413</v>
      </c>
      <c r="BV6" s="691">
        <v>122.4706</v>
      </c>
    </row>
    <row r="7" spans="1:74" ht="11.15" customHeight="1" x14ac:dyDescent="0.25">
      <c r="A7" s="499" t="s">
        <v>1186</v>
      </c>
      <c r="B7" s="500" t="s">
        <v>81</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70.292769587999999</v>
      </c>
      <c r="BA7" s="690">
        <v>60.5441</v>
      </c>
      <c r="BB7" s="690">
        <v>51.05491</v>
      </c>
      <c r="BC7" s="691">
        <v>60.316650000000003</v>
      </c>
      <c r="BD7" s="691">
        <v>79.920079999999999</v>
      </c>
      <c r="BE7" s="691">
        <v>95.483220000000003</v>
      </c>
      <c r="BF7" s="691">
        <v>94.153139999999993</v>
      </c>
      <c r="BG7" s="691">
        <v>72.683430000000001</v>
      </c>
      <c r="BH7" s="691">
        <v>60.237940000000002</v>
      </c>
      <c r="BI7" s="691">
        <v>61.658230000000003</v>
      </c>
      <c r="BJ7" s="691">
        <v>69.331059999999994</v>
      </c>
      <c r="BK7" s="691">
        <v>79.526200000000003</v>
      </c>
      <c r="BL7" s="691">
        <v>66.212779999999995</v>
      </c>
      <c r="BM7" s="691">
        <v>60.607750000000003</v>
      </c>
      <c r="BN7" s="691">
        <v>48.987180000000002</v>
      </c>
      <c r="BO7" s="691">
        <v>58.831760000000003</v>
      </c>
      <c r="BP7" s="691">
        <v>75.238</v>
      </c>
      <c r="BQ7" s="691">
        <v>89.877889999999994</v>
      </c>
      <c r="BR7" s="691">
        <v>89.682869999999994</v>
      </c>
      <c r="BS7" s="691">
        <v>73.877790000000005</v>
      </c>
      <c r="BT7" s="691">
        <v>55.987859999999998</v>
      </c>
      <c r="BU7" s="691">
        <v>57.399419999999999</v>
      </c>
      <c r="BV7" s="691">
        <v>66.705219999999997</v>
      </c>
    </row>
    <row r="8" spans="1:74" ht="11.15" customHeight="1" x14ac:dyDescent="0.25">
      <c r="A8" s="501" t="s">
        <v>1187</v>
      </c>
      <c r="B8" s="502" t="s">
        <v>84</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61.861902999999998</v>
      </c>
      <c r="BA8" s="690">
        <v>63.246989999999997</v>
      </c>
      <c r="BB8" s="690">
        <v>55.293089999999999</v>
      </c>
      <c r="BC8" s="691">
        <v>64.307040000000001</v>
      </c>
      <c r="BD8" s="691">
        <v>67.238489999999999</v>
      </c>
      <c r="BE8" s="691">
        <v>69.689589999999995</v>
      </c>
      <c r="BF8" s="691">
        <v>69.689589999999995</v>
      </c>
      <c r="BG8" s="691">
        <v>65.027410000000003</v>
      </c>
      <c r="BH8" s="691">
        <v>59.111150000000002</v>
      </c>
      <c r="BI8" s="691">
        <v>62.491540000000001</v>
      </c>
      <c r="BJ8" s="691">
        <v>69.69999</v>
      </c>
      <c r="BK8" s="691">
        <v>69.732159999999993</v>
      </c>
      <c r="BL8" s="691">
        <v>61.930160000000001</v>
      </c>
      <c r="BM8" s="691">
        <v>62.482799999999997</v>
      </c>
      <c r="BN8" s="691">
        <v>55.561630000000001</v>
      </c>
      <c r="BO8" s="691">
        <v>64.916989999999998</v>
      </c>
      <c r="BP8" s="691">
        <v>67.677030000000002</v>
      </c>
      <c r="BQ8" s="691">
        <v>70.542630000000003</v>
      </c>
      <c r="BR8" s="691">
        <v>70.549400000000006</v>
      </c>
      <c r="BS8" s="691">
        <v>66.408230000000003</v>
      </c>
      <c r="BT8" s="691">
        <v>62.027999999999999</v>
      </c>
      <c r="BU8" s="691">
        <v>66.14873</v>
      </c>
      <c r="BV8" s="691">
        <v>70.997380000000007</v>
      </c>
    </row>
    <row r="9" spans="1:74" ht="11.15" customHeight="1" x14ac:dyDescent="0.25">
      <c r="A9" s="501" t="s">
        <v>1188</v>
      </c>
      <c r="B9" s="502" t="s">
        <v>347</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74.270641427000001</v>
      </c>
      <c r="BA9" s="690">
        <v>82.598759999999999</v>
      </c>
      <c r="BB9" s="690">
        <v>80.990110000000001</v>
      </c>
      <c r="BC9" s="691">
        <v>84.018919999999994</v>
      </c>
      <c r="BD9" s="691">
        <v>75.264309999999995</v>
      </c>
      <c r="BE9" s="691">
        <v>67.800929999999994</v>
      </c>
      <c r="BF9" s="691">
        <v>67.984780000000001</v>
      </c>
      <c r="BG9" s="691">
        <v>66.647310000000004</v>
      </c>
      <c r="BH9" s="691">
        <v>67.405190000000005</v>
      </c>
      <c r="BI9" s="691">
        <v>70.765389999999996</v>
      </c>
      <c r="BJ9" s="691">
        <v>75.987859999999998</v>
      </c>
      <c r="BK9" s="691">
        <v>77.583889999999997</v>
      </c>
      <c r="BL9" s="691">
        <v>76.266310000000004</v>
      </c>
      <c r="BM9" s="691">
        <v>88.054910000000007</v>
      </c>
      <c r="BN9" s="691">
        <v>87.655119999999997</v>
      </c>
      <c r="BO9" s="691">
        <v>90.906260000000003</v>
      </c>
      <c r="BP9" s="691">
        <v>80.767679999999999</v>
      </c>
      <c r="BQ9" s="691">
        <v>72.815640000000002</v>
      </c>
      <c r="BR9" s="691">
        <v>74.048460000000006</v>
      </c>
      <c r="BS9" s="691">
        <v>72.179569999999998</v>
      </c>
      <c r="BT9" s="691">
        <v>72.532880000000006</v>
      </c>
      <c r="BU9" s="691">
        <v>74.854780000000005</v>
      </c>
      <c r="BV9" s="691">
        <v>81.719110000000001</v>
      </c>
    </row>
    <row r="10" spans="1:74" ht="11.15" customHeight="1" x14ac:dyDescent="0.25">
      <c r="A10" s="501" t="s">
        <v>1189</v>
      </c>
      <c r="B10" s="502" t="s">
        <v>349</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23.570554098999999</v>
      </c>
      <c r="BA10" s="690">
        <v>24.99436</v>
      </c>
      <c r="BB10" s="690">
        <v>22.451830000000001</v>
      </c>
      <c r="BC10" s="691">
        <v>27.05376</v>
      </c>
      <c r="BD10" s="691">
        <v>26.824480000000001</v>
      </c>
      <c r="BE10" s="691">
        <v>24.803290000000001</v>
      </c>
      <c r="BF10" s="691">
        <v>20.500979999999998</v>
      </c>
      <c r="BG10" s="691">
        <v>16.862459999999999</v>
      </c>
      <c r="BH10" s="691">
        <v>17.007639999999999</v>
      </c>
      <c r="BI10" s="691">
        <v>18.982220000000002</v>
      </c>
      <c r="BJ10" s="691">
        <v>20.793959999999998</v>
      </c>
      <c r="BK10" s="691">
        <v>24.005459999999999</v>
      </c>
      <c r="BL10" s="691">
        <v>21.460830000000001</v>
      </c>
      <c r="BM10" s="691">
        <v>24.055949999999999</v>
      </c>
      <c r="BN10" s="691">
        <v>24.26529</v>
      </c>
      <c r="BO10" s="691">
        <v>28.173279999999998</v>
      </c>
      <c r="BP10" s="691">
        <v>27.43601</v>
      </c>
      <c r="BQ10" s="691">
        <v>25.32732</v>
      </c>
      <c r="BR10" s="691">
        <v>21.469370000000001</v>
      </c>
      <c r="BS10" s="691">
        <v>17.8856</v>
      </c>
      <c r="BT10" s="691">
        <v>17.687760000000001</v>
      </c>
      <c r="BU10" s="691">
        <v>19.747979999999998</v>
      </c>
      <c r="BV10" s="691">
        <v>21.946470000000001</v>
      </c>
    </row>
    <row r="11" spans="1:74" ht="11.15" customHeight="1" x14ac:dyDescent="0.25">
      <c r="A11" s="499" t="s">
        <v>1190</v>
      </c>
      <c r="B11" s="503" t="s">
        <v>86</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38.131327194999997</v>
      </c>
      <c r="BA11" s="690">
        <v>42.554279999999999</v>
      </c>
      <c r="BB11" s="690">
        <v>41.925710000000002</v>
      </c>
      <c r="BC11" s="691">
        <v>38.014040000000001</v>
      </c>
      <c r="BD11" s="691">
        <v>29.746600000000001</v>
      </c>
      <c r="BE11" s="691">
        <v>23.888950000000001</v>
      </c>
      <c r="BF11" s="691">
        <v>28.891719999999999</v>
      </c>
      <c r="BG11" s="691">
        <v>32.526499999999999</v>
      </c>
      <c r="BH11" s="691">
        <v>35.319400000000002</v>
      </c>
      <c r="BI11" s="691">
        <v>38.94435</v>
      </c>
      <c r="BJ11" s="691">
        <v>43.365270000000002</v>
      </c>
      <c r="BK11" s="691">
        <v>39.805759999999999</v>
      </c>
      <c r="BL11" s="691">
        <v>40.186019999999999</v>
      </c>
      <c r="BM11" s="691">
        <v>45.539639999999999</v>
      </c>
      <c r="BN11" s="691">
        <v>43.337110000000003</v>
      </c>
      <c r="BO11" s="691">
        <v>39.73516</v>
      </c>
      <c r="BP11" s="691">
        <v>30.693770000000001</v>
      </c>
      <c r="BQ11" s="691">
        <v>24.570799999999998</v>
      </c>
      <c r="BR11" s="691">
        <v>30.01315</v>
      </c>
      <c r="BS11" s="691">
        <v>33.867199999999997</v>
      </c>
      <c r="BT11" s="691">
        <v>36.807639999999999</v>
      </c>
      <c r="BU11" s="691">
        <v>39.815460000000002</v>
      </c>
      <c r="BV11" s="691">
        <v>45.646810000000002</v>
      </c>
    </row>
    <row r="12" spans="1:74" ht="11.15" customHeight="1" x14ac:dyDescent="0.25">
      <c r="A12" s="499" t="s">
        <v>1191</v>
      </c>
      <c r="B12" s="500" t="s">
        <v>1301</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9.1417130039999996</v>
      </c>
      <c r="BA12" s="690">
        <v>11.66821</v>
      </c>
      <c r="BB12" s="690">
        <v>13.454890000000001</v>
      </c>
      <c r="BC12" s="691">
        <v>15.41259</v>
      </c>
      <c r="BD12" s="691">
        <v>15.151400000000001</v>
      </c>
      <c r="BE12" s="691">
        <v>15.3665</v>
      </c>
      <c r="BF12" s="691">
        <v>14.858650000000001</v>
      </c>
      <c r="BG12" s="691">
        <v>13.760339999999999</v>
      </c>
      <c r="BH12" s="691">
        <v>11.63622</v>
      </c>
      <c r="BI12" s="691">
        <v>9.5120059999999995</v>
      </c>
      <c r="BJ12" s="691">
        <v>8.1102050000000006</v>
      </c>
      <c r="BK12" s="691">
        <v>9.9886440000000007</v>
      </c>
      <c r="BL12" s="691">
        <v>11.38029</v>
      </c>
      <c r="BM12" s="691">
        <v>15.023720000000001</v>
      </c>
      <c r="BN12" s="691">
        <v>17.04101</v>
      </c>
      <c r="BO12" s="691">
        <v>19.4528</v>
      </c>
      <c r="BP12" s="691">
        <v>19.088159999999998</v>
      </c>
      <c r="BQ12" s="691">
        <v>19.201080000000001</v>
      </c>
      <c r="BR12" s="691">
        <v>18.849910000000001</v>
      </c>
      <c r="BS12" s="691">
        <v>16.963069999999998</v>
      </c>
      <c r="BT12" s="691">
        <v>14.628270000000001</v>
      </c>
      <c r="BU12" s="691">
        <v>12.00864</v>
      </c>
      <c r="BV12" s="691">
        <v>10.45965</v>
      </c>
    </row>
    <row r="13" spans="1:74" ht="11.15" customHeight="1" x14ac:dyDescent="0.25">
      <c r="A13" s="499" t="s">
        <v>1192</v>
      </c>
      <c r="B13" s="500" t="s">
        <v>1047</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2.2251023719999998</v>
      </c>
      <c r="BA13" s="690">
        <v>2.2014049999999998</v>
      </c>
      <c r="BB13" s="690">
        <v>1.9424520000000001</v>
      </c>
      <c r="BC13" s="691">
        <v>2.1608689999999999</v>
      </c>
      <c r="BD13" s="691">
        <v>2.1560260000000002</v>
      </c>
      <c r="BE13" s="691">
        <v>2.315922</v>
      </c>
      <c r="BF13" s="691">
        <v>2.3856290000000002</v>
      </c>
      <c r="BG13" s="691">
        <v>2.1610870000000002</v>
      </c>
      <c r="BH13" s="691">
        <v>2.119777</v>
      </c>
      <c r="BI13" s="691">
        <v>2.051358</v>
      </c>
      <c r="BJ13" s="691">
        <v>2.2867920000000002</v>
      </c>
      <c r="BK13" s="691">
        <v>2.2890199999999998</v>
      </c>
      <c r="BL13" s="691">
        <v>2.1334840000000002</v>
      </c>
      <c r="BM13" s="691">
        <v>2.242947</v>
      </c>
      <c r="BN13" s="691">
        <v>1.9595199999999999</v>
      </c>
      <c r="BO13" s="691">
        <v>2.17123</v>
      </c>
      <c r="BP13" s="691">
        <v>2.1565759999999998</v>
      </c>
      <c r="BQ13" s="691">
        <v>2.2852800000000002</v>
      </c>
      <c r="BR13" s="691">
        <v>2.368201</v>
      </c>
      <c r="BS13" s="691">
        <v>2.1357569999999999</v>
      </c>
      <c r="BT13" s="691">
        <v>2.1029879999999999</v>
      </c>
      <c r="BU13" s="691">
        <v>2.008972</v>
      </c>
      <c r="BV13" s="691">
        <v>2.2749139999999999</v>
      </c>
    </row>
    <row r="14" spans="1:74" ht="11.15" customHeight="1" x14ac:dyDescent="0.25">
      <c r="A14" s="499" t="s">
        <v>1193</v>
      </c>
      <c r="B14" s="500" t="s">
        <v>85</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1.2019447569999999</v>
      </c>
      <c r="BA14" s="690">
        <v>1.180509</v>
      </c>
      <c r="BB14" s="690">
        <v>1.21522</v>
      </c>
      <c r="BC14" s="691">
        <v>1.377658</v>
      </c>
      <c r="BD14" s="691">
        <v>1.385812</v>
      </c>
      <c r="BE14" s="691">
        <v>1.4262710000000001</v>
      </c>
      <c r="BF14" s="691">
        <v>1.3478049999999999</v>
      </c>
      <c r="BG14" s="691">
        <v>1.336911</v>
      </c>
      <c r="BH14" s="691">
        <v>1.3221590000000001</v>
      </c>
      <c r="BI14" s="691">
        <v>1.2754650000000001</v>
      </c>
      <c r="BJ14" s="691">
        <v>1.4316249999999999</v>
      </c>
      <c r="BK14" s="691">
        <v>1.494999</v>
      </c>
      <c r="BL14" s="691">
        <v>1.1056820000000001</v>
      </c>
      <c r="BM14" s="691">
        <v>1.192653</v>
      </c>
      <c r="BN14" s="691">
        <v>1.052181</v>
      </c>
      <c r="BO14" s="691">
        <v>1.373785</v>
      </c>
      <c r="BP14" s="691">
        <v>1.393165</v>
      </c>
      <c r="BQ14" s="691">
        <v>1.431162</v>
      </c>
      <c r="BR14" s="691">
        <v>1.3478289999999999</v>
      </c>
      <c r="BS14" s="691">
        <v>1.3279399999999999</v>
      </c>
      <c r="BT14" s="691">
        <v>1.3062260000000001</v>
      </c>
      <c r="BU14" s="691">
        <v>1.27373</v>
      </c>
      <c r="BV14" s="691">
        <v>1.3912629999999999</v>
      </c>
    </row>
    <row r="15" spans="1:74" ht="11.15" customHeight="1" x14ac:dyDescent="0.25">
      <c r="A15" s="499" t="s">
        <v>1194</v>
      </c>
      <c r="B15" s="500" t="s">
        <v>350</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-0.41225800000000001</v>
      </c>
      <c r="BA15" s="690">
        <v>-0.1934353</v>
      </c>
      <c r="BB15" s="690">
        <v>-0.16780410000000001</v>
      </c>
      <c r="BC15" s="691">
        <v>-0.46955720000000001</v>
      </c>
      <c r="BD15" s="691">
        <v>-0.38129079999999999</v>
      </c>
      <c r="BE15" s="691">
        <v>-0.63989490000000004</v>
      </c>
      <c r="BF15" s="691">
        <v>-0.64577209999999996</v>
      </c>
      <c r="BG15" s="691">
        <v>-0.41449190000000002</v>
      </c>
      <c r="BH15" s="691">
        <v>-0.41957990000000001</v>
      </c>
      <c r="BI15" s="691">
        <v>-0.34971940000000001</v>
      </c>
      <c r="BJ15" s="691">
        <v>-0.3816678</v>
      </c>
      <c r="BK15" s="691">
        <v>-0.4432449</v>
      </c>
      <c r="BL15" s="691">
        <v>-0.36877650000000001</v>
      </c>
      <c r="BM15" s="691">
        <v>-0.1955364</v>
      </c>
      <c r="BN15" s="691">
        <v>-0.1740207</v>
      </c>
      <c r="BO15" s="691">
        <v>-0.48304249999999999</v>
      </c>
      <c r="BP15" s="691">
        <v>-0.39878540000000001</v>
      </c>
      <c r="BQ15" s="691">
        <v>-0.67220369999999996</v>
      </c>
      <c r="BR15" s="691">
        <v>-0.66636249999999997</v>
      </c>
      <c r="BS15" s="691">
        <v>-0.36999409999999999</v>
      </c>
      <c r="BT15" s="691">
        <v>-0.40813100000000002</v>
      </c>
      <c r="BU15" s="691">
        <v>-0.31095919999999999</v>
      </c>
      <c r="BV15" s="691">
        <v>-0.35691980000000001</v>
      </c>
    </row>
    <row r="16" spans="1:74" ht="11.15" customHeight="1" x14ac:dyDescent="0.25">
      <c r="A16" s="499" t="s">
        <v>1195</v>
      </c>
      <c r="B16" s="500" t="s">
        <v>1302</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1.5197789500000001</v>
      </c>
      <c r="BA16" s="690">
        <v>1.291787</v>
      </c>
      <c r="BB16" s="690">
        <v>1.0688899999999999</v>
      </c>
      <c r="BC16" s="691">
        <v>1.2752520000000001</v>
      </c>
      <c r="BD16" s="691">
        <v>1.2840659999999999</v>
      </c>
      <c r="BE16" s="691">
        <v>1.4730000000000001</v>
      </c>
      <c r="BF16" s="691">
        <v>1.556333</v>
      </c>
      <c r="BG16" s="691">
        <v>1.248256</v>
      </c>
      <c r="BH16" s="691">
        <v>1.12432</v>
      </c>
      <c r="BI16" s="691">
        <v>1.2619610000000001</v>
      </c>
      <c r="BJ16" s="691">
        <v>1.39889</v>
      </c>
      <c r="BK16" s="691">
        <v>2.1653060000000002</v>
      </c>
      <c r="BL16" s="691">
        <v>1.6163479999999999</v>
      </c>
      <c r="BM16" s="691">
        <v>1.2743930000000001</v>
      </c>
      <c r="BN16" s="691">
        <v>1.066891</v>
      </c>
      <c r="BO16" s="691">
        <v>1.2044159999999999</v>
      </c>
      <c r="BP16" s="691">
        <v>1.280257</v>
      </c>
      <c r="BQ16" s="691">
        <v>1.468958</v>
      </c>
      <c r="BR16" s="691">
        <v>1.5925279999999999</v>
      </c>
      <c r="BS16" s="691">
        <v>1.2422690000000001</v>
      </c>
      <c r="BT16" s="691">
        <v>1.1809670000000001</v>
      </c>
      <c r="BU16" s="691">
        <v>1.3418289999999999</v>
      </c>
      <c r="BV16" s="691">
        <v>1.455929</v>
      </c>
    </row>
    <row r="17" spans="1:74" ht="11.15" customHeight="1" x14ac:dyDescent="0.25">
      <c r="A17" s="499" t="s">
        <v>1196</v>
      </c>
      <c r="B17" s="500" t="s">
        <v>83</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0.229733943</v>
      </c>
      <c r="BA17" s="690">
        <v>0.29169210000000001</v>
      </c>
      <c r="BB17" s="690">
        <v>0.25018109999999999</v>
      </c>
      <c r="BC17" s="691">
        <v>0.25490819999999997</v>
      </c>
      <c r="BD17" s="691">
        <v>0.26246380000000002</v>
      </c>
      <c r="BE17" s="691">
        <v>0.28524119999999997</v>
      </c>
      <c r="BF17" s="691">
        <v>0.33849679999999999</v>
      </c>
      <c r="BG17" s="691">
        <v>0.30780400000000002</v>
      </c>
      <c r="BH17" s="691">
        <v>0.24263689999999999</v>
      </c>
      <c r="BI17" s="691">
        <v>0.26746160000000002</v>
      </c>
      <c r="BJ17" s="691">
        <v>0.3052916</v>
      </c>
      <c r="BK17" s="691">
        <v>0.3203143</v>
      </c>
      <c r="BL17" s="691">
        <v>0.26339560000000001</v>
      </c>
      <c r="BM17" s="691">
        <v>0.26116080000000003</v>
      </c>
      <c r="BN17" s="691">
        <v>0.22406970000000001</v>
      </c>
      <c r="BO17" s="691">
        <v>0.23175270000000001</v>
      </c>
      <c r="BP17" s="691">
        <v>0.24031830000000001</v>
      </c>
      <c r="BQ17" s="691">
        <v>0.25617689999999999</v>
      </c>
      <c r="BR17" s="691">
        <v>0.32557989999999998</v>
      </c>
      <c r="BS17" s="691">
        <v>0.2964096</v>
      </c>
      <c r="BT17" s="691">
        <v>0.26036609999999999</v>
      </c>
      <c r="BU17" s="691">
        <v>0.2480096</v>
      </c>
      <c r="BV17" s="691">
        <v>0.28908210000000001</v>
      </c>
    </row>
    <row r="18" spans="1:74" ht="11.15" customHeight="1" x14ac:dyDescent="0.25">
      <c r="A18" s="499" t="s">
        <v>1314</v>
      </c>
      <c r="B18" s="502" t="s">
        <v>1303</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0.49255534699999998</v>
      </c>
      <c r="BA18" s="690">
        <v>0.63271169999999999</v>
      </c>
      <c r="BB18" s="690">
        <v>0.58840130000000002</v>
      </c>
      <c r="BC18" s="691">
        <v>0.60515220000000003</v>
      </c>
      <c r="BD18" s="691">
        <v>0.60047930000000005</v>
      </c>
      <c r="BE18" s="691">
        <v>0.63354840000000001</v>
      </c>
      <c r="BF18" s="691">
        <v>0.58511979999999997</v>
      </c>
      <c r="BG18" s="691">
        <v>0.5318408</v>
      </c>
      <c r="BH18" s="691">
        <v>0.55722989999999994</v>
      </c>
      <c r="BI18" s="691">
        <v>0.49558970000000002</v>
      </c>
      <c r="BJ18" s="691">
        <v>0.65946190000000005</v>
      </c>
      <c r="BK18" s="691">
        <v>0.54939039999999995</v>
      </c>
      <c r="BL18" s="691">
        <v>0.45969549999999998</v>
      </c>
      <c r="BM18" s="691">
        <v>0.63793900000000003</v>
      </c>
      <c r="BN18" s="691">
        <v>0.55345230000000001</v>
      </c>
      <c r="BO18" s="691">
        <v>0.58405180000000001</v>
      </c>
      <c r="BP18" s="691">
        <v>0.58862519999999996</v>
      </c>
      <c r="BQ18" s="691">
        <v>0.61006769999999999</v>
      </c>
      <c r="BR18" s="691">
        <v>0.56489069999999997</v>
      </c>
      <c r="BS18" s="691">
        <v>0.50400690000000004</v>
      </c>
      <c r="BT18" s="691">
        <v>0.53417630000000005</v>
      </c>
      <c r="BU18" s="691">
        <v>0.49634299999999998</v>
      </c>
      <c r="BV18" s="691">
        <v>0.64517559999999996</v>
      </c>
    </row>
    <row r="19" spans="1:74" ht="11.15" customHeight="1" x14ac:dyDescent="0.25">
      <c r="A19" s="499" t="s">
        <v>1197</v>
      </c>
      <c r="B19" s="500" t="s">
        <v>348</v>
      </c>
      <c r="C19" s="690">
        <v>359.44877494999997</v>
      </c>
      <c r="D19" s="690">
        <v>294.63336644999998</v>
      </c>
      <c r="E19" s="690">
        <v>308.74664582000003</v>
      </c>
      <c r="F19" s="690">
        <v>288.50948796</v>
      </c>
      <c r="G19" s="690">
        <v>325.90462185000001</v>
      </c>
      <c r="H19" s="690">
        <v>358.52326692999998</v>
      </c>
      <c r="I19" s="690">
        <v>396.85401639999998</v>
      </c>
      <c r="J19" s="690">
        <v>393.49724782999999</v>
      </c>
      <c r="K19" s="690">
        <v>342.91691284000001</v>
      </c>
      <c r="L19" s="690">
        <v>311.74973305999998</v>
      </c>
      <c r="M19" s="690">
        <v>309.06245872</v>
      </c>
      <c r="N19" s="690">
        <v>328.32004397999998</v>
      </c>
      <c r="O19" s="690">
        <v>345.32369352000001</v>
      </c>
      <c r="P19" s="690">
        <v>302.63477248999999</v>
      </c>
      <c r="Q19" s="690">
        <v>313.38512293000002</v>
      </c>
      <c r="R19" s="690">
        <v>284.30852981999999</v>
      </c>
      <c r="S19" s="690">
        <v>317.49756705999999</v>
      </c>
      <c r="T19" s="690">
        <v>339.70861264000001</v>
      </c>
      <c r="U19" s="690">
        <v>395.54697613000002</v>
      </c>
      <c r="V19" s="690">
        <v>386.90424983000003</v>
      </c>
      <c r="W19" s="690">
        <v>346.89449289999999</v>
      </c>
      <c r="X19" s="690">
        <v>306.99863250999999</v>
      </c>
      <c r="Y19" s="690">
        <v>302.25264699000002</v>
      </c>
      <c r="Z19" s="690">
        <v>324.17356496000002</v>
      </c>
      <c r="AA19" s="690">
        <v>327.54259874000002</v>
      </c>
      <c r="AB19" s="690">
        <v>306.30884113000002</v>
      </c>
      <c r="AC19" s="690">
        <v>296.24053241000001</v>
      </c>
      <c r="AD19" s="690">
        <v>267.50428488</v>
      </c>
      <c r="AE19" s="690">
        <v>292.30361098999998</v>
      </c>
      <c r="AF19" s="690">
        <v>339.02738319000002</v>
      </c>
      <c r="AG19" s="690">
        <v>396.00294688000002</v>
      </c>
      <c r="AH19" s="690">
        <v>384.66742357999999</v>
      </c>
      <c r="AI19" s="690">
        <v>320.73439853999997</v>
      </c>
      <c r="AJ19" s="690">
        <v>301.16003179000001</v>
      </c>
      <c r="AK19" s="690">
        <v>288.89324261000002</v>
      </c>
      <c r="AL19" s="690">
        <v>330.64838713</v>
      </c>
      <c r="AM19" s="690">
        <v>336.92783178000002</v>
      </c>
      <c r="AN19" s="690">
        <v>315.02512868000002</v>
      </c>
      <c r="AO19" s="690">
        <v>300.25827777000001</v>
      </c>
      <c r="AP19" s="690">
        <v>280.88134582999999</v>
      </c>
      <c r="AQ19" s="690">
        <v>306.65905852999998</v>
      </c>
      <c r="AR19" s="690">
        <v>361.00672585000001</v>
      </c>
      <c r="AS19" s="690">
        <v>391.09899424000002</v>
      </c>
      <c r="AT19" s="690">
        <v>399.76713452000001</v>
      </c>
      <c r="AU19" s="690">
        <v>335.68625817999998</v>
      </c>
      <c r="AV19" s="690">
        <v>306.9510669</v>
      </c>
      <c r="AW19" s="690">
        <v>302.40046811000002</v>
      </c>
      <c r="AX19" s="690">
        <v>326.12307294999999</v>
      </c>
      <c r="AY19" s="690">
        <v>365.20371425000002</v>
      </c>
      <c r="AZ19" s="690">
        <v>315.74656758999998</v>
      </c>
      <c r="BA19" s="690">
        <v>315.72289999999998</v>
      </c>
      <c r="BB19" s="690">
        <v>291.53769999999997</v>
      </c>
      <c r="BC19" s="691">
        <v>316.17149999999998</v>
      </c>
      <c r="BD19" s="691">
        <v>359.22930000000002</v>
      </c>
      <c r="BE19" s="691">
        <v>397.73070000000001</v>
      </c>
      <c r="BF19" s="691">
        <v>393.62009999999998</v>
      </c>
      <c r="BG19" s="691">
        <v>336.81259999999997</v>
      </c>
      <c r="BH19" s="691">
        <v>308.6302</v>
      </c>
      <c r="BI19" s="691">
        <v>301.39530000000002</v>
      </c>
      <c r="BJ19" s="691">
        <v>340.0369</v>
      </c>
      <c r="BK19" s="691">
        <v>356.83210000000003</v>
      </c>
      <c r="BL19" s="691">
        <v>308.41050000000001</v>
      </c>
      <c r="BM19" s="691">
        <v>315.51870000000002</v>
      </c>
      <c r="BN19" s="691">
        <v>288.75400000000002</v>
      </c>
      <c r="BO19" s="691">
        <v>318.55849999999998</v>
      </c>
      <c r="BP19" s="691">
        <v>361.20749999999998</v>
      </c>
      <c r="BQ19" s="691">
        <v>398.4513</v>
      </c>
      <c r="BR19" s="691">
        <v>397.75650000000002</v>
      </c>
      <c r="BS19" s="691">
        <v>338.3141</v>
      </c>
      <c r="BT19" s="691">
        <v>311.83690000000001</v>
      </c>
      <c r="BU19" s="691">
        <v>304.59120000000001</v>
      </c>
      <c r="BV19" s="691">
        <v>343.9255</v>
      </c>
    </row>
    <row r="20" spans="1:74" ht="11.15" customHeight="1" x14ac:dyDescent="0.25">
      <c r="A20" s="493"/>
      <c r="B20" s="131" t="s">
        <v>1304</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5" customHeight="1" x14ac:dyDescent="0.25">
      <c r="A21" s="499" t="s">
        <v>1198</v>
      </c>
      <c r="B21" s="500" t="s">
        <v>82</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5.5522695090000003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3.681466345</v>
      </c>
      <c r="BA21" s="690">
        <v>4.0088869999999996</v>
      </c>
      <c r="BB21" s="690">
        <v>3.3511510000000002</v>
      </c>
      <c r="BC21" s="691">
        <v>4.4915139999999996</v>
      </c>
      <c r="BD21" s="691">
        <v>5.1354100000000003</v>
      </c>
      <c r="BE21" s="691">
        <v>6.6045090000000002</v>
      </c>
      <c r="BF21" s="691">
        <v>5.8857290000000004</v>
      </c>
      <c r="BG21" s="691">
        <v>4.488022</v>
      </c>
      <c r="BH21" s="691">
        <v>3.212091</v>
      </c>
      <c r="BI21" s="691">
        <v>4.1059890000000001</v>
      </c>
      <c r="BJ21" s="691">
        <v>6.0607860000000002</v>
      </c>
      <c r="BK21" s="691">
        <v>6.5794040000000003</v>
      </c>
      <c r="BL21" s="691">
        <v>3.537515</v>
      </c>
      <c r="BM21" s="691">
        <v>4.5322069999999997</v>
      </c>
      <c r="BN21" s="691">
        <v>4.0419130000000001</v>
      </c>
      <c r="BO21" s="691">
        <v>3.311658</v>
      </c>
      <c r="BP21" s="691">
        <v>4.4992660000000004</v>
      </c>
      <c r="BQ21" s="691">
        <v>5.7730009999999998</v>
      </c>
      <c r="BR21" s="691">
        <v>5.4759650000000004</v>
      </c>
      <c r="BS21" s="691">
        <v>4.0738300000000001</v>
      </c>
      <c r="BT21" s="691">
        <v>3.3774009999999999</v>
      </c>
      <c r="BU21" s="691">
        <v>4.3663189999999998</v>
      </c>
      <c r="BV21" s="691">
        <v>5.7049580000000004</v>
      </c>
    </row>
    <row r="22" spans="1:74" ht="11.15" customHeight="1" x14ac:dyDescent="0.25">
      <c r="A22" s="499" t="s">
        <v>1199</v>
      </c>
      <c r="B22" s="500" t="s">
        <v>81</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9.1760670000000003E-2</v>
      </c>
      <c r="BA22" s="690">
        <v>0.15037729999999999</v>
      </c>
      <c r="BB22" s="690">
        <v>0.13165769999999999</v>
      </c>
      <c r="BC22" s="691">
        <v>4.8516000000000002E-3</v>
      </c>
      <c r="BD22" s="691">
        <v>2.2246599999999998E-2</v>
      </c>
      <c r="BE22" s="691">
        <v>4.4618199999999997E-2</v>
      </c>
      <c r="BF22" s="691">
        <v>5.9554099999999999E-2</v>
      </c>
      <c r="BG22" s="691">
        <v>3.6944299999999999E-2</v>
      </c>
      <c r="BH22" s="691">
        <v>7.8357700000000002E-2</v>
      </c>
      <c r="BI22" s="691">
        <v>4.84068E-2</v>
      </c>
      <c r="BJ22" s="691">
        <v>2.05148E-2</v>
      </c>
      <c r="BK22" s="691">
        <v>9.7555199999999995E-2</v>
      </c>
      <c r="BL22" s="691">
        <v>9.8270700000000002E-2</v>
      </c>
      <c r="BM22" s="691">
        <v>0.2536873</v>
      </c>
      <c r="BN22" s="691">
        <v>7.9677700000000004E-2</v>
      </c>
      <c r="BO22" s="691">
        <v>4.8516000000000002E-3</v>
      </c>
      <c r="BP22" s="691">
        <v>2.2246599999999998E-2</v>
      </c>
      <c r="BQ22" s="691">
        <v>4.4618199999999997E-2</v>
      </c>
      <c r="BR22" s="691">
        <v>5.9554099999999999E-2</v>
      </c>
      <c r="BS22" s="691">
        <v>3.6944299999999999E-2</v>
      </c>
      <c r="BT22" s="691">
        <v>7.8357700000000002E-2</v>
      </c>
      <c r="BU22" s="691">
        <v>4.84068E-2</v>
      </c>
      <c r="BV22" s="691">
        <v>2.05148E-2</v>
      </c>
    </row>
    <row r="23" spans="1:74" ht="11.15" customHeight="1" x14ac:dyDescent="0.25">
      <c r="A23" s="499" t="s">
        <v>1200</v>
      </c>
      <c r="B23" s="502" t="s">
        <v>84</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2.2473770000000002</v>
      </c>
      <c r="BA23" s="690">
        <v>2.52366</v>
      </c>
      <c r="BB23" s="690">
        <v>1.73987</v>
      </c>
      <c r="BC23" s="691">
        <v>2.1009699999999998</v>
      </c>
      <c r="BD23" s="691">
        <v>2.3671199999999999</v>
      </c>
      <c r="BE23" s="691">
        <v>2.4460199999999999</v>
      </c>
      <c r="BF23" s="691">
        <v>2.4460199999999999</v>
      </c>
      <c r="BG23" s="691">
        <v>2.3671199999999999</v>
      </c>
      <c r="BH23" s="691">
        <v>2.4460199999999999</v>
      </c>
      <c r="BI23" s="691">
        <v>2.3671199999999999</v>
      </c>
      <c r="BJ23" s="691">
        <v>2.4460199999999999</v>
      </c>
      <c r="BK23" s="691">
        <v>2.4460199999999999</v>
      </c>
      <c r="BL23" s="691">
        <v>2.2093099999999999</v>
      </c>
      <c r="BM23" s="691">
        <v>2.4460199999999999</v>
      </c>
      <c r="BN23" s="691">
        <v>1.0117799999999999</v>
      </c>
      <c r="BO23" s="691">
        <v>2.2985099999999998</v>
      </c>
      <c r="BP23" s="691">
        <v>2.3671199999999999</v>
      </c>
      <c r="BQ23" s="691">
        <v>2.4460199999999999</v>
      </c>
      <c r="BR23" s="691">
        <v>2.4460199999999999</v>
      </c>
      <c r="BS23" s="691">
        <v>2.3671199999999999</v>
      </c>
      <c r="BT23" s="691">
        <v>1.70085</v>
      </c>
      <c r="BU23" s="691">
        <v>2.0565600000000002</v>
      </c>
      <c r="BV23" s="691">
        <v>2.4460199999999999</v>
      </c>
    </row>
    <row r="24" spans="1:74" ht="11.15" customHeight="1" x14ac:dyDescent="0.25">
      <c r="A24" s="499" t="s">
        <v>1201</v>
      </c>
      <c r="B24" s="502" t="s">
        <v>1202</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0.524359083</v>
      </c>
      <c r="BA24" s="690">
        <v>0.68475830000000004</v>
      </c>
      <c r="BB24" s="690">
        <v>0.81254040000000005</v>
      </c>
      <c r="BC24" s="691">
        <v>0.77325920000000004</v>
      </c>
      <c r="BD24" s="691">
        <v>0.57999060000000002</v>
      </c>
      <c r="BE24" s="691">
        <v>0.47255550000000002</v>
      </c>
      <c r="BF24" s="691">
        <v>0.37800319999999998</v>
      </c>
      <c r="BG24" s="691">
        <v>0.3499101</v>
      </c>
      <c r="BH24" s="691">
        <v>0.50478860000000003</v>
      </c>
      <c r="BI24" s="691">
        <v>0.57163010000000003</v>
      </c>
      <c r="BJ24" s="691">
        <v>0.68333960000000005</v>
      </c>
      <c r="BK24" s="691">
        <v>0.6783342</v>
      </c>
      <c r="BL24" s="691">
        <v>0.5949255</v>
      </c>
      <c r="BM24" s="691">
        <v>0.72571549999999996</v>
      </c>
      <c r="BN24" s="691">
        <v>0.83398309999999998</v>
      </c>
      <c r="BO24" s="691">
        <v>0.78543499999999999</v>
      </c>
      <c r="BP24" s="691">
        <v>0.58649960000000001</v>
      </c>
      <c r="BQ24" s="691">
        <v>0.47639880000000001</v>
      </c>
      <c r="BR24" s="691">
        <v>0.38029859999999999</v>
      </c>
      <c r="BS24" s="691">
        <v>0.35143829999999998</v>
      </c>
      <c r="BT24" s="691">
        <v>0.50636499999999995</v>
      </c>
      <c r="BU24" s="691">
        <v>0.57318329999999995</v>
      </c>
      <c r="BV24" s="691">
        <v>0.68343520000000002</v>
      </c>
    </row>
    <row r="25" spans="1:74" ht="11.15" customHeight="1" x14ac:dyDescent="0.25">
      <c r="A25" s="499" t="s">
        <v>1203</v>
      </c>
      <c r="B25" s="502" t="s">
        <v>1305</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1.009513154</v>
      </c>
      <c r="BA25" s="690">
        <v>1.170876</v>
      </c>
      <c r="BB25" s="690">
        <v>1.006983</v>
      </c>
      <c r="BC25" s="691">
        <v>1.0286649999999999</v>
      </c>
      <c r="BD25" s="691">
        <v>1.0147269999999999</v>
      </c>
      <c r="BE25" s="691">
        <v>0.94597059999999999</v>
      </c>
      <c r="BF25" s="691">
        <v>0.89473550000000002</v>
      </c>
      <c r="BG25" s="691">
        <v>0.9291121</v>
      </c>
      <c r="BH25" s="691">
        <v>0.89970329999999998</v>
      </c>
      <c r="BI25" s="691">
        <v>0.97871730000000001</v>
      </c>
      <c r="BJ25" s="691">
        <v>0.99972510000000003</v>
      </c>
      <c r="BK25" s="691">
        <v>1.0417000000000001</v>
      </c>
      <c r="BL25" s="691">
        <v>0.99979929999999995</v>
      </c>
      <c r="BM25" s="691">
        <v>1.215946</v>
      </c>
      <c r="BN25" s="691">
        <v>1.051069</v>
      </c>
      <c r="BO25" s="691">
        <v>1.0885940000000001</v>
      </c>
      <c r="BP25" s="691">
        <v>1.0223100000000001</v>
      </c>
      <c r="BQ25" s="691">
        <v>0.953102</v>
      </c>
      <c r="BR25" s="691">
        <v>0.93295110000000003</v>
      </c>
      <c r="BS25" s="691">
        <v>0.9168248</v>
      </c>
      <c r="BT25" s="691">
        <v>0.9099602</v>
      </c>
      <c r="BU25" s="691">
        <v>0.98217169999999998</v>
      </c>
      <c r="BV25" s="691">
        <v>1.002759</v>
      </c>
    </row>
    <row r="26" spans="1:74" ht="11.15" customHeight="1" x14ac:dyDescent="0.25">
      <c r="A26" s="499" t="s">
        <v>1204</v>
      </c>
      <c r="B26" s="500" t="s">
        <v>1306</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0.208797644</v>
      </c>
      <c r="BA26" s="690">
        <v>0.1043767</v>
      </c>
      <c r="BB26" s="690">
        <v>0.1050479</v>
      </c>
      <c r="BC26" s="691">
        <v>0.15243619999999999</v>
      </c>
      <c r="BD26" s="691">
        <v>0.12307659999999999</v>
      </c>
      <c r="BE26" s="691">
        <v>0.1388722</v>
      </c>
      <c r="BF26" s="691">
        <v>0.1070396</v>
      </c>
      <c r="BG26" s="691">
        <v>9.4775700000000004E-2</v>
      </c>
      <c r="BH26" s="691">
        <v>0.1085033</v>
      </c>
      <c r="BI26" s="691">
        <v>0.12423720000000001</v>
      </c>
      <c r="BJ26" s="691">
        <v>0.19422</v>
      </c>
      <c r="BK26" s="691">
        <v>0.48417900000000003</v>
      </c>
      <c r="BL26" s="691">
        <v>0.15232029999999999</v>
      </c>
      <c r="BM26" s="691">
        <v>0.1163508</v>
      </c>
      <c r="BN26" s="691">
        <v>8.7762800000000002E-2</v>
      </c>
      <c r="BO26" s="691">
        <v>0.1119812</v>
      </c>
      <c r="BP26" s="691">
        <v>0.1105594</v>
      </c>
      <c r="BQ26" s="691">
        <v>0.1098576</v>
      </c>
      <c r="BR26" s="691">
        <v>0.104117</v>
      </c>
      <c r="BS26" s="691">
        <v>7.1110099999999996E-2</v>
      </c>
      <c r="BT26" s="691">
        <v>8.7932499999999997E-2</v>
      </c>
      <c r="BU26" s="691">
        <v>0.1215545</v>
      </c>
      <c r="BV26" s="691">
        <v>0.18955759999999999</v>
      </c>
    </row>
    <row r="27" spans="1:74" ht="11.15" customHeight="1" x14ac:dyDescent="0.25">
      <c r="A27" s="499" t="s">
        <v>1205</v>
      </c>
      <c r="B27" s="502" t="s">
        <v>1206</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9.1136373160000002</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7.7632738960000003</v>
      </c>
      <c r="BA27" s="690">
        <v>8.6429349999999996</v>
      </c>
      <c r="BB27" s="690">
        <v>7.1472499999999997</v>
      </c>
      <c r="BC27" s="691">
        <v>8.5516959999999997</v>
      </c>
      <c r="BD27" s="691">
        <v>9.2425709999999999</v>
      </c>
      <c r="BE27" s="691">
        <v>10.65255</v>
      </c>
      <c r="BF27" s="691">
        <v>9.7710819999999998</v>
      </c>
      <c r="BG27" s="691">
        <v>8.2658839999999998</v>
      </c>
      <c r="BH27" s="691">
        <v>7.2494639999999997</v>
      </c>
      <c r="BI27" s="691">
        <v>8.1960999999999995</v>
      </c>
      <c r="BJ27" s="691">
        <v>10.40461</v>
      </c>
      <c r="BK27" s="691">
        <v>11.32719</v>
      </c>
      <c r="BL27" s="691">
        <v>7.5921409999999998</v>
      </c>
      <c r="BM27" s="691">
        <v>9.2899259999999995</v>
      </c>
      <c r="BN27" s="691">
        <v>7.1061860000000001</v>
      </c>
      <c r="BO27" s="691">
        <v>7.6010299999999997</v>
      </c>
      <c r="BP27" s="691">
        <v>8.6080009999999998</v>
      </c>
      <c r="BQ27" s="691">
        <v>9.8029969999999995</v>
      </c>
      <c r="BR27" s="691">
        <v>9.3989049999999992</v>
      </c>
      <c r="BS27" s="691">
        <v>7.8172670000000002</v>
      </c>
      <c r="BT27" s="691">
        <v>6.6608660000000004</v>
      </c>
      <c r="BU27" s="691">
        <v>8.1481949999999994</v>
      </c>
      <c r="BV27" s="691">
        <v>10.04724</v>
      </c>
    </row>
    <row r="28" spans="1:74" ht="11.15" customHeight="1" x14ac:dyDescent="0.25">
      <c r="A28" s="499" t="s">
        <v>1207</v>
      </c>
      <c r="B28" s="500" t="s">
        <v>1307</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10.070356847999999</v>
      </c>
      <c r="AB28" s="690">
        <v>9.1571411410000003</v>
      </c>
      <c r="AC28" s="690">
        <v>8.8337323795000007</v>
      </c>
      <c r="AD28" s="690">
        <v>7.9247348400000002</v>
      </c>
      <c r="AE28" s="690">
        <v>7.9215009945999997</v>
      </c>
      <c r="AF28" s="690">
        <v>9.5055672273000003</v>
      </c>
      <c r="AG28" s="690">
        <v>11.793076274000001</v>
      </c>
      <c r="AH28" s="690">
        <v>11.134742381000001</v>
      </c>
      <c r="AI28" s="690">
        <v>9.0215730323999992</v>
      </c>
      <c r="AJ28" s="690">
        <v>8.5772009574000005</v>
      </c>
      <c r="AK28" s="690">
        <v>8.8168629880000005</v>
      </c>
      <c r="AL28" s="690">
        <v>10.321101842999999</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11.243114811</v>
      </c>
      <c r="AZ28" s="690">
        <v>9.5827292187000008</v>
      </c>
      <c r="BA28" s="690">
        <v>9.2525274930000005</v>
      </c>
      <c r="BB28" s="690">
        <v>8.0797213826000007</v>
      </c>
      <c r="BC28" s="691">
        <v>8.8536850000000005</v>
      </c>
      <c r="BD28" s="691">
        <v>10.092359999999999</v>
      </c>
      <c r="BE28" s="691">
        <v>11.60622</v>
      </c>
      <c r="BF28" s="691">
        <v>11.45852</v>
      </c>
      <c r="BG28" s="691">
        <v>9.5629419999999996</v>
      </c>
      <c r="BH28" s="691">
        <v>9.0530159999999995</v>
      </c>
      <c r="BI28" s="691">
        <v>9.1328720000000008</v>
      </c>
      <c r="BJ28" s="691">
        <v>10.387510000000001</v>
      </c>
      <c r="BK28" s="691">
        <v>10.94012</v>
      </c>
      <c r="BL28" s="691">
        <v>9.4595819999999993</v>
      </c>
      <c r="BM28" s="691">
        <v>9.7526639999999993</v>
      </c>
      <c r="BN28" s="691">
        <v>8.6651799999999994</v>
      </c>
      <c r="BO28" s="691">
        <v>9.0327819999999992</v>
      </c>
      <c r="BP28" s="691">
        <v>10.126760000000001</v>
      </c>
      <c r="BQ28" s="691">
        <v>11.538040000000001</v>
      </c>
      <c r="BR28" s="691">
        <v>11.62476</v>
      </c>
      <c r="BS28" s="691">
        <v>9.6668990000000008</v>
      </c>
      <c r="BT28" s="691">
        <v>9.2236899999999995</v>
      </c>
      <c r="BU28" s="691">
        <v>9.2998220000000007</v>
      </c>
      <c r="BV28" s="691">
        <v>10.570460000000001</v>
      </c>
    </row>
    <row r="29" spans="1:74" ht="11.15" customHeight="1" x14ac:dyDescent="0.25">
      <c r="A29" s="493"/>
      <c r="B29" s="131" t="s">
        <v>1308</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333"/>
      <c r="BD29" s="333"/>
      <c r="BE29" s="333"/>
      <c r="BF29" s="333"/>
      <c r="BG29" s="333"/>
      <c r="BH29" s="333"/>
      <c r="BI29" s="333"/>
      <c r="BJ29" s="333"/>
      <c r="BK29" s="333"/>
      <c r="BL29" s="333"/>
      <c r="BM29" s="333"/>
      <c r="BN29" s="333"/>
      <c r="BO29" s="333"/>
      <c r="BP29" s="333"/>
      <c r="BQ29" s="333"/>
      <c r="BR29" s="333"/>
      <c r="BS29" s="333"/>
      <c r="BT29" s="333"/>
      <c r="BU29" s="333"/>
      <c r="BV29" s="333"/>
    </row>
    <row r="30" spans="1:74" ht="11.15" customHeight="1" x14ac:dyDescent="0.25">
      <c r="A30" s="499" t="s">
        <v>1208</v>
      </c>
      <c r="B30" s="500" t="s">
        <v>82</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4.7512898059999999</v>
      </c>
      <c r="BA30" s="690">
        <v>4.3982409999999996</v>
      </c>
      <c r="BB30" s="690">
        <v>3.324395</v>
      </c>
      <c r="BC30" s="691">
        <v>3.9578579999999999</v>
      </c>
      <c r="BD30" s="691">
        <v>5.2783009999999999</v>
      </c>
      <c r="BE30" s="691">
        <v>6.7821150000000001</v>
      </c>
      <c r="BF30" s="691">
        <v>6.8109580000000003</v>
      </c>
      <c r="BG30" s="691">
        <v>5.4826319999999997</v>
      </c>
      <c r="BH30" s="691">
        <v>4.7195200000000002</v>
      </c>
      <c r="BI30" s="691">
        <v>3.9644349999999999</v>
      </c>
      <c r="BJ30" s="691">
        <v>3.660209</v>
      </c>
      <c r="BK30" s="691">
        <v>2.885113</v>
      </c>
      <c r="BL30" s="691">
        <v>3.9458519999999999</v>
      </c>
      <c r="BM30" s="691">
        <v>3.6884920000000001</v>
      </c>
      <c r="BN30" s="691">
        <v>4.2175229999999999</v>
      </c>
      <c r="BO30" s="691">
        <v>4.6227450000000001</v>
      </c>
      <c r="BP30" s="691">
        <v>5.6133649999999999</v>
      </c>
      <c r="BQ30" s="691">
        <v>7.0488309999999998</v>
      </c>
      <c r="BR30" s="691">
        <v>7.1189309999999999</v>
      </c>
      <c r="BS30" s="691">
        <v>5.404795</v>
      </c>
      <c r="BT30" s="691">
        <v>5.1846540000000001</v>
      </c>
      <c r="BU30" s="691">
        <v>4.8515730000000001</v>
      </c>
      <c r="BV30" s="691">
        <v>3.7274240000000001</v>
      </c>
    </row>
    <row r="31" spans="1:74" ht="11.15" customHeight="1" x14ac:dyDescent="0.25">
      <c r="A31" s="499" t="s">
        <v>1209</v>
      </c>
      <c r="B31" s="502" t="s">
        <v>81</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0">
        <v>0</v>
      </c>
      <c r="BC31" s="691">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5" customHeight="1" x14ac:dyDescent="0.25">
      <c r="A32" s="499" t="s">
        <v>1210</v>
      </c>
      <c r="B32" s="502" t="s">
        <v>84</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2.129934</v>
      </c>
      <c r="BA32" s="690">
        <v>1.7773399999999999</v>
      </c>
      <c r="BB32" s="690">
        <v>2.2141299999999999</v>
      </c>
      <c r="BC32" s="691">
        <v>2.3569</v>
      </c>
      <c r="BD32" s="691">
        <v>2.2808700000000002</v>
      </c>
      <c r="BE32" s="691">
        <v>2.3569</v>
      </c>
      <c r="BF32" s="691">
        <v>2.3569</v>
      </c>
      <c r="BG32" s="691">
        <v>1.8572599999999999</v>
      </c>
      <c r="BH32" s="691">
        <v>2.2351899999999998</v>
      </c>
      <c r="BI32" s="691">
        <v>2.2808700000000002</v>
      </c>
      <c r="BJ32" s="691">
        <v>2.3569</v>
      </c>
      <c r="BK32" s="691">
        <v>2.3569</v>
      </c>
      <c r="BL32" s="691">
        <v>2.1288200000000002</v>
      </c>
      <c r="BM32" s="691">
        <v>2.1707399999999999</v>
      </c>
      <c r="BN32" s="691">
        <v>1.8186599999999999</v>
      </c>
      <c r="BO32" s="691">
        <v>2.3569</v>
      </c>
      <c r="BP32" s="691">
        <v>2.2808700000000002</v>
      </c>
      <c r="BQ32" s="691">
        <v>2.3569</v>
      </c>
      <c r="BR32" s="691">
        <v>2.3569</v>
      </c>
      <c r="BS32" s="691">
        <v>2.2808700000000002</v>
      </c>
      <c r="BT32" s="691">
        <v>2.3569</v>
      </c>
      <c r="BU32" s="691">
        <v>2.2808700000000002</v>
      </c>
      <c r="BV32" s="691">
        <v>2.3569</v>
      </c>
    </row>
    <row r="33" spans="1:74" ht="11.15" customHeight="1" x14ac:dyDescent="0.25">
      <c r="A33" s="499" t="s">
        <v>1211</v>
      </c>
      <c r="B33" s="502" t="s">
        <v>1202</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2.1916055399999999</v>
      </c>
      <c r="BA33" s="690">
        <v>2.5175040000000002</v>
      </c>
      <c r="BB33" s="690">
        <v>2.3103039999999999</v>
      </c>
      <c r="BC33" s="691">
        <v>2.4223170000000001</v>
      </c>
      <c r="BD33" s="691">
        <v>2.3441640000000001</v>
      </c>
      <c r="BE33" s="691">
        <v>2.4355039999999999</v>
      </c>
      <c r="BF33" s="691">
        <v>2.3675820000000001</v>
      </c>
      <c r="BG33" s="691">
        <v>2.2066569999999999</v>
      </c>
      <c r="BH33" s="691">
        <v>2.245965</v>
      </c>
      <c r="BI33" s="691">
        <v>2.4005239999999999</v>
      </c>
      <c r="BJ33" s="691">
        <v>2.484248</v>
      </c>
      <c r="BK33" s="691">
        <v>2.5098739999999999</v>
      </c>
      <c r="BL33" s="691">
        <v>2.2540689999999999</v>
      </c>
      <c r="BM33" s="691">
        <v>2.6062949999999998</v>
      </c>
      <c r="BN33" s="691">
        <v>2.3985989999999999</v>
      </c>
      <c r="BO33" s="691">
        <v>2.526688</v>
      </c>
      <c r="BP33" s="691">
        <v>2.4533119999999999</v>
      </c>
      <c r="BQ33" s="691">
        <v>2.5568170000000001</v>
      </c>
      <c r="BR33" s="691">
        <v>2.490424</v>
      </c>
      <c r="BS33" s="691">
        <v>2.3249870000000001</v>
      </c>
      <c r="BT33" s="691">
        <v>2.3709380000000002</v>
      </c>
      <c r="BU33" s="691">
        <v>2.5427040000000001</v>
      </c>
      <c r="BV33" s="691">
        <v>2.6347960000000001</v>
      </c>
    </row>
    <row r="34" spans="1:74" ht="11.15" customHeight="1" x14ac:dyDescent="0.25">
      <c r="A34" s="499" t="s">
        <v>1212</v>
      </c>
      <c r="B34" s="502" t="s">
        <v>1305</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0.71413229300000003</v>
      </c>
      <c r="BA34" s="690">
        <v>0.81575500000000001</v>
      </c>
      <c r="BB34" s="690">
        <v>0.67009240000000003</v>
      </c>
      <c r="BC34" s="691">
        <v>0.64125509999999997</v>
      </c>
      <c r="BD34" s="691">
        <v>0.65364889999999998</v>
      </c>
      <c r="BE34" s="691">
        <v>0.53603469999999998</v>
      </c>
      <c r="BF34" s="691">
        <v>0.5304854</v>
      </c>
      <c r="BG34" s="691">
        <v>0.64784399999999998</v>
      </c>
      <c r="BH34" s="691">
        <v>0.66071829999999998</v>
      </c>
      <c r="BI34" s="691">
        <v>0.70668339999999996</v>
      </c>
      <c r="BJ34" s="691">
        <v>0.83093629999999996</v>
      </c>
      <c r="BK34" s="691">
        <v>0.70471269999999997</v>
      </c>
      <c r="BL34" s="691">
        <v>0.88697859999999995</v>
      </c>
      <c r="BM34" s="691">
        <v>0.98839690000000002</v>
      </c>
      <c r="BN34" s="691">
        <v>1.0105470000000001</v>
      </c>
      <c r="BO34" s="691">
        <v>0.90530440000000001</v>
      </c>
      <c r="BP34" s="691">
        <v>0.75507199999999997</v>
      </c>
      <c r="BQ34" s="691">
        <v>0.69575469999999995</v>
      </c>
      <c r="BR34" s="691">
        <v>0.73779139999999999</v>
      </c>
      <c r="BS34" s="691">
        <v>0.77510800000000002</v>
      </c>
      <c r="BT34" s="691">
        <v>0.8014405</v>
      </c>
      <c r="BU34" s="691">
        <v>0.78739630000000005</v>
      </c>
      <c r="BV34" s="691">
        <v>1.216763</v>
      </c>
    </row>
    <row r="35" spans="1:74" ht="11.15" customHeight="1" x14ac:dyDescent="0.25">
      <c r="A35" s="499" t="s">
        <v>1213</v>
      </c>
      <c r="B35" s="500" t="s">
        <v>1306</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0.14194536899999999</v>
      </c>
      <c r="BA35" s="690">
        <v>5.1485099999999999E-2</v>
      </c>
      <c r="BB35" s="690">
        <v>3.3987000000000003E-2</v>
      </c>
      <c r="BC35" s="691">
        <v>5.49346E-2</v>
      </c>
      <c r="BD35" s="691">
        <v>4.9679899999999999E-2</v>
      </c>
      <c r="BE35" s="691">
        <v>6.9397899999999998E-2</v>
      </c>
      <c r="BF35" s="691">
        <v>8.9096900000000007E-2</v>
      </c>
      <c r="BG35" s="691">
        <v>7.3765899999999995E-2</v>
      </c>
      <c r="BH35" s="691">
        <v>3.2193199999999998E-2</v>
      </c>
      <c r="BI35" s="691">
        <v>3.1852199999999997E-2</v>
      </c>
      <c r="BJ35" s="691">
        <v>5.8196499999999998E-2</v>
      </c>
      <c r="BK35" s="691">
        <v>0.43862970000000001</v>
      </c>
      <c r="BL35" s="691">
        <v>0.17042299999999999</v>
      </c>
      <c r="BM35" s="691">
        <v>5.6932499999999997E-2</v>
      </c>
      <c r="BN35" s="691">
        <v>4.05557E-2</v>
      </c>
      <c r="BO35" s="691">
        <v>5.4852900000000003E-2</v>
      </c>
      <c r="BP35" s="691">
        <v>5.8404600000000001E-2</v>
      </c>
      <c r="BQ35" s="691">
        <v>5.9771600000000001E-2</v>
      </c>
      <c r="BR35" s="691">
        <v>0.1167062</v>
      </c>
      <c r="BS35" s="691">
        <v>9.3486899999999998E-2</v>
      </c>
      <c r="BT35" s="691">
        <v>2.0985400000000001E-2</v>
      </c>
      <c r="BU35" s="691">
        <v>2.7794599999999999E-2</v>
      </c>
      <c r="BV35" s="691">
        <v>5.5286000000000002E-2</v>
      </c>
    </row>
    <row r="36" spans="1:74" ht="11.15" customHeight="1" x14ac:dyDescent="0.25">
      <c r="A36" s="499" t="s">
        <v>1214</v>
      </c>
      <c r="B36" s="502" t="s">
        <v>1206</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9.9289070079999995</v>
      </c>
      <c r="BA36" s="690">
        <v>9.5603239999999996</v>
      </c>
      <c r="BB36" s="690">
        <v>8.5529089999999997</v>
      </c>
      <c r="BC36" s="691">
        <v>9.4332639999999994</v>
      </c>
      <c r="BD36" s="691">
        <v>10.60666</v>
      </c>
      <c r="BE36" s="691">
        <v>12.17995</v>
      </c>
      <c r="BF36" s="691">
        <v>12.15502</v>
      </c>
      <c r="BG36" s="691">
        <v>10.26816</v>
      </c>
      <c r="BH36" s="691">
        <v>9.8935860000000009</v>
      </c>
      <c r="BI36" s="691">
        <v>9.3843650000000007</v>
      </c>
      <c r="BJ36" s="691">
        <v>9.3904899999999998</v>
      </c>
      <c r="BK36" s="691">
        <v>8.8952290000000005</v>
      </c>
      <c r="BL36" s="691">
        <v>9.3861430000000006</v>
      </c>
      <c r="BM36" s="691">
        <v>9.5108560000000004</v>
      </c>
      <c r="BN36" s="691">
        <v>9.4858840000000004</v>
      </c>
      <c r="BO36" s="691">
        <v>10.46649</v>
      </c>
      <c r="BP36" s="691">
        <v>11.161020000000001</v>
      </c>
      <c r="BQ36" s="691">
        <v>12.718070000000001</v>
      </c>
      <c r="BR36" s="691">
        <v>12.82075</v>
      </c>
      <c r="BS36" s="691">
        <v>10.879250000000001</v>
      </c>
      <c r="BT36" s="691">
        <v>10.734920000000001</v>
      </c>
      <c r="BU36" s="691">
        <v>10.49034</v>
      </c>
      <c r="BV36" s="691">
        <v>9.991168</v>
      </c>
    </row>
    <row r="37" spans="1:74" ht="11.15" customHeight="1" x14ac:dyDescent="0.25">
      <c r="A37" s="499" t="s">
        <v>1215</v>
      </c>
      <c r="B37" s="500" t="s">
        <v>1307</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12.686310158</v>
      </c>
      <c r="AB37" s="690">
        <v>11.659225077</v>
      </c>
      <c r="AC37" s="690">
        <v>11.155912143</v>
      </c>
      <c r="AD37" s="690">
        <v>9.8879535181999998</v>
      </c>
      <c r="AE37" s="690">
        <v>10.270672206</v>
      </c>
      <c r="AF37" s="690">
        <v>12.43700372</v>
      </c>
      <c r="AG37" s="690">
        <v>15.75566491</v>
      </c>
      <c r="AH37" s="690">
        <v>14.694563631999999</v>
      </c>
      <c r="AI37" s="690">
        <v>11.949358306000001</v>
      </c>
      <c r="AJ37" s="690">
        <v>11.019545596</v>
      </c>
      <c r="AK37" s="690">
        <v>11.067560532</v>
      </c>
      <c r="AL37" s="690">
        <v>12.726045531</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13.925887577999999</v>
      </c>
      <c r="AZ37" s="690">
        <v>11.932624283000001</v>
      </c>
      <c r="BA37" s="690">
        <v>11.665970829999999</v>
      </c>
      <c r="BB37" s="690">
        <v>10.157395197</v>
      </c>
      <c r="BC37" s="691">
        <v>11.28078</v>
      </c>
      <c r="BD37" s="691">
        <v>13.1426</v>
      </c>
      <c r="BE37" s="691">
        <v>15.227499999999999</v>
      </c>
      <c r="BF37" s="691">
        <v>14.78684</v>
      </c>
      <c r="BG37" s="691">
        <v>12.26023</v>
      </c>
      <c r="BH37" s="691">
        <v>11.342790000000001</v>
      </c>
      <c r="BI37" s="691">
        <v>11.32837</v>
      </c>
      <c r="BJ37" s="691">
        <v>12.638400000000001</v>
      </c>
      <c r="BK37" s="691">
        <v>13.222939999999999</v>
      </c>
      <c r="BL37" s="691">
        <v>11.37562</v>
      </c>
      <c r="BM37" s="691">
        <v>11.819039999999999</v>
      </c>
      <c r="BN37" s="691">
        <v>10.67267</v>
      </c>
      <c r="BO37" s="691">
        <v>11.284380000000001</v>
      </c>
      <c r="BP37" s="691">
        <v>13.07658</v>
      </c>
      <c r="BQ37" s="691">
        <v>15.10215</v>
      </c>
      <c r="BR37" s="691">
        <v>14.8383</v>
      </c>
      <c r="BS37" s="691">
        <v>12.236980000000001</v>
      </c>
      <c r="BT37" s="691">
        <v>11.410740000000001</v>
      </c>
      <c r="BU37" s="691">
        <v>11.401450000000001</v>
      </c>
      <c r="BV37" s="691">
        <v>12.7392</v>
      </c>
    </row>
    <row r="38" spans="1:74" ht="11.15" customHeight="1" x14ac:dyDescent="0.25">
      <c r="A38" s="493"/>
      <c r="B38" s="131" t="s">
        <v>1309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333"/>
      <c r="BD38" s="333"/>
      <c r="BE38" s="333"/>
      <c r="BF38" s="333"/>
      <c r="BG38" s="333"/>
      <c r="BH38" s="333"/>
      <c r="BI38" s="333"/>
      <c r="BJ38" s="333"/>
      <c r="BK38" s="333"/>
      <c r="BL38" s="333"/>
      <c r="BM38" s="333"/>
      <c r="BN38" s="333"/>
      <c r="BO38" s="333"/>
      <c r="BP38" s="333"/>
      <c r="BQ38" s="333"/>
      <c r="BR38" s="333"/>
      <c r="BS38" s="333"/>
      <c r="BT38" s="333"/>
      <c r="BU38" s="333"/>
      <c r="BV38" s="333"/>
    </row>
    <row r="39" spans="1:74" ht="11.15" customHeight="1" x14ac:dyDescent="0.25">
      <c r="A39" s="499" t="s">
        <v>1216</v>
      </c>
      <c r="B39" s="500" t="s">
        <v>82</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26.098538926</v>
      </c>
      <c r="AD39" s="690">
        <v>21.734367092999999</v>
      </c>
      <c r="AE39" s="690">
        <v>21.463736522000001</v>
      </c>
      <c r="AF39" s="690">
        <v>27.439904335000001</v>
      </c>
      <c r="AG39" s="690">
        <v>36.322351845999997</v>
      </c>
      <c r="AH39" s="690">
        <v>33.276293633000002</v>
      </c>
      <c r="AI39" s="690">
        <v>26.541967398000001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24.250327606999999</v>
      </c>
      <c r="BA39" s="690">
        <v>23.789480000000001</v>
      </c>
      <c r="BB39" s="690">
        <v>22.74577</v>
      </c>
      <c r="BC39" s="691">
        <v>21.415880000000001</v>
      </c>
      <c r="BD39" s="691">
        <v>25.774329999999999</v>
      </c>
      <c r="BE39" s="691">
        <v>31.423690000000001</v>
      </c>
      <c r="BF39" s="691">
        <v>32.001080000000002</v>
      </c>
      <c r="BG39" s="691">
        <v>26.353760000000001</v>
      </c>
      <c r="BH39" s="691">
        <v>27.279530000000001</v>
      </c>
      <c r="BI39" s="691">
        <v>24.201039999999999</v>
      </c>
      <c r="BJ39" s="691">
        <v>27.892150000000001</v>
      </c>
      <c r="BK39" s="691">
        <v>28.835129999999999</v>
      </c>
      <c r="BL39" s="691">
        <v>23.869720000000001</v>
      </c>
      <c r="BM39" s="691">
        <v>25.55189</v>
      </c>
      <c r="BN39" s="691">
        <v>22.775020000000001</v>
      </c>
      <c r="BO39" s="691">
        <v>22.525590000000001</v>
      </c>
      <c r="BP39" s="691">
        <v>28.919080000000001</v>
      </c>
      <c r="BQ39" s="691">
        <v>35.533560000000001</v>
      </c>
      <c r="BR39" s="691">
        <v>35.783369999999998</v>
      </c>
      <c r="BS39" s="691">
        <v>27.06775</v>
      </c>
      <c r="BT39" s="691">
        <v>28.439129999999999</v>
      </c>
      <c r="BU39" s="691">
        <v>24.29721</v>
      </c>
      <c r="BV39" s="691">
        <v>29.40269</v>
      </c>
    </row>
    <row r="40" spans="1:74" ht="11.15" customHeight="1" x14ac:dyDescent="0.25">
      <c r="A40" s="499" t="s">
        <v>1217</v>
      </c>
      <c r="B40" s="502" t="s">
        <v>81</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15.583276722000001</v>
      </c>
      <c r="BA40" s="690">
        <v>10.87294</v>
      </c>
      <c r="BB40" s="690">
        <v>9.2986500000000003</v>
      </c>
      <c r="BC40" s="691">
        <v>9.8617069999999991</v>
      </c>
      <c r="BD40" s="691">
        <v>15.194710000000001</v>
      </c>
      <c r="BE40" s="691">
        <v>18.170860000000001</v>
      </c>
      <c r="BF40" s="691">
        <v>17.384599999999999</v>
      </c>
      <c r="BG40" s="691">
        <v>10.222799999999999</v>
      </c>
      <c r="BH40" s="691">
        <v>8.4300619999999995</v>
      </c>
      <c r="BI40" s="691">
        <v>10.870710000000001</v>
      </c>
      <c r="BJ40" s="691">
        <v>12.998239999999999</v>
      </c>
      <c r="BK40" s="691">
        <v>17.015229999999999</v>
      </c>
      <c r="BL40" s="691">
        <v>13.14855</v>
      </c>
      <c r="BM40" s="691">
        <v>11.59525</v>
      </c>
      <c r="BN40" s="691">
        <v>8.7984050000000007</v>
      </c>
      <c r="BO40" s="691">
        <v>10.495229999999999</v>
      </c>
      <c r="BP40" s="691">
        <v>14.207649999999999</v>
      </c>
      <c r="BQ40" s="691">
        <v>16.649180000000001</v>
      </c>
      <c r="BR40" s="691">
        <v>15.950419999999999</v>
      </c>
      <c r="BS40" s="691">
        <v>10.79308</v>
      </c>
      <c r="BT40" s="691">
        <v>7.9916910000000003</v>
      </c>
      <c r="BU40" s="691">
        <v>9.9683849999999996</v>
      </c>
      <c r="BV40" s="691">
        <v>11.865629999999999</v>
      </c>
    </row>
    <row r="41" spans="1:74" ht="11.15" customHeight="1" x14ac:dyDescent="0.25">
      <c r="A41" s="499" t="s">
        <v>1218</v>
      </c>
      <c r="B41" s="502" t="s">
        <v>84</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21.677513999999999</v>
      </c>
      <c r="BA41" s="690">
        <v>22.172889999999999</v>
      </c>
      <c r="BB41" s="690">
        <v>19.182580000000002</v>
      </c>
      <c r="BC41" s="691">
        <v>23.340920000000001</v>
      </c>
      <c r="BD41" s="691">
        <v>23.709879999999998</v>
      </c>
      <c r="BE41" s="691">
        <v>24.500219999999999</v>
      </c>
      <c r="BF41" s="691">
        <v>24.500219999999999</v>
      </c>
      <c r="BG41" s="691">
        <v>23.287849999999999</v>
      </c>
      <c r="BH41" s="691">
        <v>21.140560000000001</v>
      </c>
      <c r="BI41" s="691">
        <v>21.186820000000001</v>
      </c>
      <c r="BJ41" s="691">
        <v>24.500219999999999</v>
      </c>
      <c r="BK41" s="691">
        <v>24.500219999999999</v>
      </c>
      <c r="BL41" s="691">
        <v>21.91675</v>
      </c>
      <c r="BM41" s="691">
        <v>21.505140000000001</v>
      </c>
      <c r="BN41" s="691">
        <v>20.66929</v>
      </c>
      <c r="BO41" s="691">
        <v>22.805969999999999</v>
      </c>
      <c r="BP41" s="691">
        <v>23.709879999999998</v>
      </c>
      <c r="BQ41" s="691">
        <v>24.500219999999999</v>
      </c>
      <c r="BR41" s="691">
        <v>24.500219999999999</v>
      </c>
      <c r="BS41" s="691">
        <v>23.12471</v>
      </c>
      <c r="BT41" s="691">
        <v>22.058</v>
      </c>
      <c r="BU41" s="691">
        <v>22.726389999999999</v>
      </c>
      <c r="BV41" s="691">
        <v>24.500219999999999</v>
      </c>
    </row>
    <row r="42" spans="1:74" ht="11.15" customHeight="1" x14ac:dyDescent="0.25">
      <c r="A42" s="499" t="s">
        <v>1219</v>
      </c>
      <c r="B42" s="502" t="s">
        <v>1202</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0.74977055500000001</v>
      </c>
      <c r="AZ42" s="690">
        <v>0.80787508799999996</v>
      </c>
      <c r="BA42" s="690">
        <v>1.0131760000000001</v>
      </c>
      <c r="BB42" s="690">
        <v>0.9921508</v>
      </c>
      <c r="BC42" s="691">
        <v>0.95518860000000005</v>
      </c>
      <c r="BD42" s="691">
        <v>0.71231359999999999</v>
      </c>
      <c r="BE42" s="691">
        <v>0.63645940000000001</v>
      </c>
      <c r="BF42" s="691">
        <v>0.55063249999999997</v>
      </c>
      <c r="BG42" s="691">
        <v>0.49599480000000001</v>
      </c>
      <c r="BH42" s="691">
        <v>0.6131375</v>
      </c>
      <c r="BI42" s="691">
        <v>0.64923540000000002</v>
      </c>
      <c r="BJ42" s="691">
        <v>0.84237269999999997</v>
      </c>
      <c r="BK42" s="691">
        <v>0.87244639999999996</v>
      </c>
      <c r="BL42" s="691">
        <v>0.77491909999999997</v>
      </c>
      <c r="BM42" s="691">
        <v>0.9930059</v>
      </c>
      <c r="BN42" s="691">
        <v>0.98136029999999996</v>
      </c>
      <c r="BO42" s="691">
        <v>0.9490246</v>
      </c>
      <c r="BP42" s="691">
        <v>0.70901599999999998</v>
      </c>
      <c r="BQ42" s="691">
        <v>0.63457569999999996</v>
      </c>
      <c r="BR42" s="691">
        <v>0.54959119999999995</v>
      </c>
      <c r="BS42" s="691">
        <v>0.49625160000000001</v>
      </c>
      <c r="BT42" s="691">
        <v>0.61382599999999998</v>
      </c>
      <c r="BU42" s="691">
        <v>0.65013140000000003</v>
      </c>
      <c r="BV42" s="691">
        <v>0.84365920000000005</v>
      </c>
    </row>
    <row r="43" spans="1:74" ht="11.15" customHeight="1" x14ac:dyDescent="0.25">
      <c r="A43" s="499" t="s">
        <v>1220</v>
      </c>
      <c r="B43" s="502" t="s">
        <v>1305</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3.3140700860000001</v>
      </c>
      <c r="AB43" s="690">
        <v>3.3258166259999999</v>
      </c>
      <c r="AC43" s="690">
        <v>3.6917432680000002</v>
      </c>
      <c r="AD43" s="690">
        <v>3.695524174</v>
      </c>
      <c r="AE43" s="690">
        <v>3.379923346</v>
      </c>
      <c r="AF43" s="690">
        <v>2.750406602</v>
      </c>
      <c r="AG43" s="690">
        <v>2.1634261920000002</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4.331112353</v>
      </c>
      <c r="BA43" s="690">
        <v>4.90991</v>
      </c>
      <c r="BB43" s="690">
        <v>4.3604450000000003</v>
      </c>
      <c r="BC43" s="691">
        <v>4.0820980000000002</v>
      </c>
      <c r="BD43" s="691">
        <v>3.6644009999999998</v>
      </c>
      <c r="BE43" s="691">
        <v>3.2363140000000001</v>
      </c>
      <c r="BF43" s="691">
        <v>3.044915</v>
      </c>
      <c r="BG43" s="691">
        <v>4.0035720000000001</v>
      </c>
      <c r="BH43" s="691">
        <v>3.695856</v>
      </c>
      <c r="BI43" s="691">
        <v>4.1260159999999999</v>
      </c>
      <c r="BJ43" s="691">
        <v>4.5004879999999998</v>
      </c>
      <c r="BK43" s="691">
        <v>4.4576979999999997</v>
      </c>
      <c r="BL43" s="691">
        <v>4.6368689999999999</v>
      </c>
      <c r="BM43" s="691">
        <v>5.5083780000000004</v>
      </c>
      <c r="BN43" s="691">
        <v>4.7296719999999999</v>
      </c>
      <c r="BO43" s="691">
        <v>4.5846970000000002</v>
      </c>
      <c r="BP43" s="691">
        <v>4.224596</v>
      </c>
      <c r="BQ43" s="691">
        <v>3.6738270000000002</v>
      </c>
      <c r="BR43" s="691">
        <v>3.632088</v>
      </c>
      <c r="BS43" s="691">
        <v>4.4946429999999999</v>
      </c>
      <c r="BT43" s="691">
        <v>4.0700859999999999</v>
      </c>
      <c r="BU43" s="691">
        <v>4.4917280000000002</v>
      </c>
      <c r="BV43" s="691">
        <v>4.9297449999999996</v>
      </c>
    </row>
    <row r="44" spans="1:74" ht="11.15" customHeight="1" x14ac:dyDescent="0.25">
      <c r="A44" s="499" t="s">
        <v>1221</v>
      </c>
      <c r="B44" s="500" t="s">
        <v>1306</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0.160655099</v>
      </c>
      <c r="BA44" s="690">
        <v>0.24272060000000001</v>
      </c>
      <c r="BB44" s="690">
        <v>0.18380099999999999</v>
      </c>
      <c r="BC44" s="691">
        <v>0.15219240000000001</v>
      </c>
      <c r="BD44" s="691">
        <v>0.116969</v>
      </c>
      <c r="BE44" s="691">
        <v>0.12670300000000001</v>
      </c>
      <c r="BF44" s="691">
        <v>0.13405429999999999</v>
      </c>
      <c r="BG44" s="691">
        <v>7.03872E-3</v>
      </c>
      <c r="BH44" s="691">
        <v>5.6392400000000002E-2</v>
      </c>
      <c r="BI44" s="691">
        <v>0.15598590000000001</v>
      </c>
      <c r="BJ44" s="691">
        <v>0.2126654</v>
      </c>
      <c r="BK44" s="691">
        <v>0.1938773</v>
      </c>
      <c r="BL44" s="691">
        <v>0.18811849999999999</v>
      </c>
      <c r="BM44" s="691">
        <v>0.24322679999999999</v>
      </c>
      <c r="BN44" s="691">
        <v>0.20775959999999999</v>
      </c>
      <c r="BO44" s="691">
        <v>0.15664249999999999</v>
      </c>
      <c r="BP44" s="691">
        <v>8.7767200000000004E-2</v>
      </c>
      <c r="BQ44" s="691">
        <v>0.120225</v>
      </c>
      <c r="BR44" s="691">
        <v>0.1201401</v>
      </c>
      <c r="BS44" s="691">
        <v>2.7710499999999999E-2</v>
      </c>
      <c r="BT44" s="691">
        <v>8.8210200000000002E-2</v>
      </c>
      <c r="BU44" s="691">
        <v>0.1967033</v>
      </c>
      <c r="BV44" s="691">
        <v>0.2269592</v>
      </c>
    </row>
    <row r="45" spans="1:74" ht="11.15" customHeight="1" x14ac:dyDescent="0.25">
      <c r="A45" s="499" t="s">
        <v>1222</v>
      </c>
      <c r="B45" s="502" t="s">
        <v>1206</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70.155574647999998</v>
      </c>
      <c r="AB45" s="690">
        <v>64.735951127000007</v>
      </c>
      <c r="AC45" s="690">
        <v>62.41185102</v>
      </c>
      <c r="AD45" s="690">
        <v>54.801715952999999</v>
      </c>
      <c r="AE45" s="690">
        <v>57.776175510000002</v>
      </c>
      <c r="AF45" s="690">
        <v>67.950428916000007</v>
      </c>
      <c r="AG45" s="690">
        <v>82.169443551000001</v>
      </c>
      <c r="AH45" s="690">
        <v>77.042504866000002</v>
      </c>
      <c r="AI45" s="690">
        <v>63.293797406000003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78.500802661999998</v>
      </c>
      <c r="AZ45" s="690">
        <v>66.810760869000006</v>
      </c>
      <c r="BA45" s="690">
        <v>63.00112</v>
      </c>
      <c r="BB45" s="690">
        <v>56.763399999999997</v>
      </c>
      <c r="BC45" s="691">
        <v>59.807989999999997</v>
      </c>
      <c r="BD45" s="691">
        <v>69.172600000000003</v>
      </c>
      <c r="BE45" s="691">
        <v>78.094250000000002</v>
      </c>
      <c r="BF45" s="691">
        <v>77.61551</v>
      </c>
      <c r="BG45" s="691">
        <v>64.371020000000001</v>
      </c>
      <c r="BH45" s="691">
        <v>61.215530000000001</v>
      </c>
      <c r="BI45" s="691">
        <v>61.189810000000001</v>
      </c>
      <c r="BJ45" s="691">
        <v>70.94614</v>
      </c>
      <c r="BK45" s="691">
        <v>75.874610000000004</v>
      </c>
      <c r="BL45" s="691">
        <v>64.534930000000003</v>
      </c>
      <c r="BM45" s="691">
        <v>65.396889999999999</v>
      </c>
      <c r="BN45" s="691">
        <v>58.16151</v>
      </c>
      <c r="BO45" s="691">
        <v>61.517150000000001</v>
      </c>
      <c r="BP45" s="691">
        <v>71.857990000000001</v>
      </c>
      <c r="BQ45" s="691">
        <v>81.111590000000007</v>
      </c>
      <c r="BR45" s="691">
        <v>80.535830000000004</v>
      </c>
      <c r="BS45" s="691">
        <v>66.004140000000007</v>
      </c>
      <c r="BT45" s="691">
        <v>63.260939999999998</v>
      </c>
      <c r="BU45" s="691">
        <v>62.330550000000002</v>
      </c>
      <c r="BV45" s="691">
        <v>71.768900000000002</v>
      </c>
    </row>
    <row r="46" spans="1:74" ht="11.15" customHeight="1" x14ac:dyDescent="0.25">
      <c r="A46" s="499" t="s">
        <v>1223</v>
      </c>
      <c r="B46" s="500" t="s">
        <v>1307</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65.951798492999998</v>
      </c>
      <c r="AB46" s="690">
        <v>60.666662819999999</v>
      </c>
      <c r="AC46" s="690">
        <v>57.031782370000002</v>
      </c>
      <c r="AD46" s="690">
        <v>49.620855112000001</v>
      </c>
      <c r="AE46" s="690">
        <v>52.294201364000003</v>
      </c>
      <c r="AF46" s="690">
        <v>62.427492833999999</v>
      </c>
      <c r="AG46" s="690">
        <v>76.954494873000002</v>
      </c>
      <c r="AH46" s="690">
        <v>71.563866681999997</v>
      </c>
      <c r="AI46" s="690">
        <v>58.401323529000003</v>
      </c>
      <c r="AJ46" s="690">
        <v>54.373344813999999</v>
      </c>
      <c r="AK46" s="690">
        <v>55.848613145999998</v>
      </c>
      <c r="AL46" s="690">
        <v>67.547266402999995</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76.156088204</v>
      </c>
      <c r="AZ46" s="690">
        <v>63.605974777999997</v>
      </c>
      <c r="BA46" s="690">
        <v>60.664112006000003</v>
      </c>
      <c r="BB46" s="690">
        <v>53.592791357000003</v>
      </c>
      <c r="BC46" s="691">
        <v>59.054769999999998</v>
      </c>
      <c r="BD46" s="691">
        <v>67.040440000000004</v>
      </c>
      <c r="BE46" s="691">
        <v>75.392600000000002</v>
      </c>
      <c r="BF46" s="691">
        <v>73.917569999999998</v>
      </c>
      <c r="BG46" s="691">
        <v>61.869109999999999</v>
      </c>
      <c r="BH46" s="691">
        <v>58.291699999999999</v>
      </c>
      <c r="BI46" s="691">
        <v>59.02167</v>
      </c>
      <c r="BJ46" s="691">
        <v>68.163229999999999</v>
      </c>
      <c r="BK46" s="691">
        <v>73.2714</v>
      </c>
      <c r="BL46" s="691">
        <v>62.987760000000002</v>
      </c>
      <c r="BM46" s="691">
        <v>63.036929999999998</v>
      </c>
      <c r="BN46" s="691">
        <v>55.319679999999998</v>
      </c>
      <c r="BO46" s="691">
        <v>59.12753</v>
      </c>
      <c r="BP46" s="691">
        <v>67.297079999999994</v>
      </c>
      <c r="BQ46" s="691">
        <v>75.520210000000006</v>
      </c>
      <c r="BR46" s="691">
        <v>74.620440000000002</v>
      </c>
      <c r="BS46" s="691">
        <v>62.156599999999997</v>
      </c>
      <c r="BT46" s="691">
        <v>58.988329999999998</v>
      </c>
      <c r="BU46" s="691">
        <v>59.767789999999998</v>
      </c>
      <c r="BV46" s="691">
        <v>69.113680000000002</v>
      </c>
    </row>
    <row r="47" spans="1:74" ht="11.15" customHeight="1" x14ac:dyDescent="0.25">
      <c r="A47" s="493"/>
      <c r="B47" s="131" t="s">
        <v>1224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333"/>
      <c r="BD47" s="333"/>
      <c r="BE47" s="333"/>
      <c r="BF47" s="333"/>
      <c r="BG47" s="333"/>
      <c r="BH47" s="333"/>
      <c r="BI47" s="333"/>
      <c r="BJ47" s="333"/>
      <c r="BK47" s="333"/>
      <c r="BL47" s="333"/>
      <c r="BM47" s="333"/>
      <c r="BN47" s="333"/>
      <c r="BO47" s="333"/>
      <c r="BP47" s="333"/>
      <c r="BQ47" s="333"/>
      <c r="BR47" s="333"/>
      <c r="BS47" s="333"/>
      <c r="BT47" s="333"/>
      <c r="BU47" s="333"/>
      <c r="BV47" s="333"/>
    </row>
    <row r="48" spans="1:74" ht="11.15" customHeight="1" x14ac:dyDescent="0.25">
      <c r="A48" s="499" t="s">
        <v>1225</v>
      </c>
      <c r="B48" s="500" t="s">
        <v>82</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22.026352547999998</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20.322205301</v>
      </c>
      <c r="BA48" s="690">
        <v>20.630379999999999</v>
      </c>
      <c r="BB48" s="690">
        <v>20.423359999999999</v>
      </c>
      <c r="BC48" s="691">
        <v>21.801690000000001</v>
      </c>
      <c r="BD48" s="691">
        <v>24.64461</v>
      </c>
      <c r="BE48" s="691">
        <v>27.49483</v>
      </c>
      <c r="BF48" s="691">
        <v>27.433229999999998</v>
      </c>
      <c r="BG48" s="691">
        <v>23.278739999999999</v>
      </c>
      <c r="BH48" s="691">
        <v>22.095890000000001</v>
      </c>
      <c r="BI48" s="691">
        <v>20.15812</v>
      </c>
      <c r="BJ48" s="691">
        <v>24.67521</v>
      </c>
      <c r="BK48" s="691">
        <v>24.88278</v>
      </c>
      <c r="BL48" s="691">
        <v>22.5731</v>
      </c>
      <c r="BM48" s="691">
        <v>21.246459999999999</v>
      </c>
      <c r="BN48" s="691">
        <v>19.682790000000001</v>
      </c>
      <c r="BO48" s="691">
        <v>20.561710000000001</v>
      </c>
      <c r="BP48" s="691">
        <v>24.139949999999999</v>
      </c>
      <c r="BQ48" s="691">
        <v>27.049040000000002</v>
      </c>
      <c r="BR48" s="691">
        <v>26.802099999999999</v>
      </c>
      <c r="BS48" s="691">
        <v>20.51623</v>
      </c>
      <c r="BT48" s="691">
        <v>20.988409999999998</v>
      </c>
      <c r="BU48" s="691">
        <v>19.346350000000001</v>
      </c>
      <c r="BV48" s="691">
        <v>24.568200000000001</v>
      </c>
    </row>
    <row r="49" spans="1:74" ht="11.15" customHeight="1" x14ac:dyDescent="0.25">
      <c r="A49" s="499" t="s">
        <v>1226</v>
      </c>
      <c r="B49" s="502" t="s">
        <v>81</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9.6664751679999998</v>
      </c>
      <c r="BA49" s="690">
        <v>10.084989999999999</v>
      </c>
      <c r="BB49" s="690">
        <v>9.1777669999999993</v>
      </c>
      <c r="BC49" s="691">
        <v>11.349119999999999</v>
      </c>
      <c r="BD49" s="691">
        <v>13.77727</v>
      </c>
      <c r="BE49" s="691">
        <v>16.984079999999999</v>
      </c>
      <c r="BF49" s="691">
        <v>16.471050000000002</v>
      </c>
      <c r="BG49" s="691">
        <v>12.299569999999999</v>
      </c>
      <c r="BH49" s="691">
        <v>9.3780249999999992</v>
      </c>
      <c r="BI49" s="691">
        <v>9.7691230000000004</v>
      </c>
      <c r="BJ49" s="691">
        <v>10.463710000000001</v>
      </c>
      <c r="BK49" s="691">
        <v>14.55639</v>
      </c>
      <c r="BL49" s="691">
        <v>11.173679999999999</v>
      </c>
      <c r="BM49" s="691">
        <v>9.235519</v>
      </c>
      <c r="BN49" s="691">
        <v>8.2214840000000002</v>
      </c>
      <c r="BO49" s="691">
        <v>11.44707</v>
      </c>
      <c r="BP49" s="691">
        <v>13.20961</v>
      </c>
      <c r="BQ49" s="691">
        <v>16.320720000000001</v>
      </c>
      <c r="BR49" s="691">
        <v>16.669350000000001</v>
      </c>
      <c r="BS49" s="691">
        <v>14.31897</v>
      </c>
      <c r="BT49" s="691">
        <v>9.4453929999999993</v>
      </c>
      <c r="BU49" s="691">
        <v>9.7557480000000005</v>
      </c>
      <c r="BV49" s="691">
        <v>10.53093</v>
      </c>
    </row>
    <row r="50" spans="1:74" ht="11.15" customHeight="1" x14ac:dyDescent="0.25">
      <c r="A50" s="499" t="s">
        <v>1227</v>
      </c>
      <c r="B50" s="502" t="s">
        <v>84</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16.057859000000001</v>
      </c>
      <c r="BA50" s="690">
        <v>16.428999999999998</v>
      </c>
      <c r="BB50" s="690">
        <v>16.096260000000001</v>
      </c>
      <c r="BC50" s="691">
        <v>16.859909999999999</v>
      </c>
      <c r="BD50" s="691">
        <v>18.242699999999999</v>
      </c>
      <c r="BE50" s="691">
        <v>19.033729999999998</v>
      </c>
      <c r="BF50" s="691">
        <v>19.033729999999998</v>
      </c>
      <c r="BG50" s="691">
        <v>18.022570000000002</v>
      </c>
      <c r="BH50" s="691">
        <v>16.106909999999999</v>
      </c>
      <c r="BI50" s="691">
        <v>17.35539</v>
      </c>
      <c r="BJ50" s="691">
        <v>19.044129999999999</v>
      </c>
      <c r="BK50" s="691">
        <v>19.0763</v>
      </c>
      <c r="BL50" s="691">
        <v>16.664719999999999</v>
      </c>
      <c r="BM50" s="691">
        <v>17.053560000000001</v>
      </c>
      <c r="BN50" s="691">
        <v>16.68149</v>
      </c>
      <c r="BO50" s="691">
        <v>18.413609999999998</v>
      </c>
      <c r="BP50" s="691">
        <v>19.157579999999999</v>
      </c>
      <c r="BQ50" s="691">
        <v>19.886769999999999</v>
      </c>
      <c r="BR50" s="691">
        <v>19.893540000000002</v>
      </c>
      <c r="BS50" s="691">
        <v>18.64697</v>
      </c>
      <c r="BT50" s="691">
        <v>19.144359999999999</v>
      </c>
      <c r="BU50" s="691">
        <v>18.888490000000001</v>
      </c>
      <c r="BV50" s="691">
        <v>20.341519999999999</v>
      </c>
    </row>
    <row r="51" spans="1:74" ht="11.15" customHeight="1" x14ac:dyDescent="0.25">
      <c r="A51" s="499" t="s">
        <v>1228</v>
      </c>
      <c r="B51" s="502" t="s">
        <v>1202</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3.6862816829999998</v>
      </c>
      <c r="BA51" s="690">
        <v>3.6379800000000002</v>
      </c>
      <c r="BB51" s="690">
        <v>2.9841799999999998</v>
      </c>
      <c r="BC51" s="691">
        <v>2.8784109999999998</v>
      </c>
      <c r="BD51" s="691">
        <v>2.5741160000000001</v>
      </c>
      <c r="BE51" s="691">
        <v>2.584724</v>
      </c>
      <c r="BF51" s="691">
        <v>2.5464769999999999</v>
      </c>
      <c r="BG51" s="691">
        <v>2.2043219999999999</v>
      </c>
      <c r="BH51" s="691">
        <v>2.3314089999999998</v>
      </c>
      <c r="BI51" s="691">
        <v>2.6111170000000001</v>
      </c>
      <c r="BJ51" s="691">
        <v>3.245914</v>
      </c>
      <c r="BK51" s="691">
        <v>4.007352</v>
      </c>
      <c r="BL51" s="691">
        <v>3.4572590000000001</v>
      </c>
      <c r="BM51" s="691">
        <v>3.4748929999999998</v>
      </c>
      <c r="BN51" s="691">
        <v>2.884655</v>
      </c>
      <c r="BO51" s="691">
        <v>2.8258580000000002</v>
      </c>
      <c r="BP51" s="691">
        <v>2.5557379999999998</v>
      </c>
      <c r="BQ51" s="691">
        <v>2.5969980000000001</v>
      </c>
      <c r="BR51" s="691">
        <v>2.5822129999999999</v>
      </c>
      <c r="BS51" s="691">
        <v>2.2407970000000001</v>
      </c>
      <c r="BT51" s="691">
        <v>2.387257</v>
      </c>
      <c r="BU51" s="691">
        <v>2.689565</v>
      </c>
      <c r="BV51" s="691">
        <v>3.3614109999999999</v>
      </c>
    </row>
    <row r="52" spans="1:74" ht="11.15" customHeight="1" x14ac:dyDescent="0.25">
      <c r="A52" s="499" t="s">
        <v>1229</v>
      </c>
      <c r="B52" s="502" t="s">
        <v>1305</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1.5811774629999999</v>
      </c>
      <c r="BA52" s="690">
        <v>1.812508</v>
      </c>
      <c r="BB52" s="690">
        <v>2.147068</v>
      </c>
      <c r="BC52" s="691">
        <v>2.4292539999999998</v>
      </c>
      <c r="BD52" s="691">
        <v>2.1953819999999999</v>
      </c>
      <c r="BE52" s="691">
        <v>2.2311489999999998</v>
      </c>
      <c r="BF52" s="691">
        <v>2.1328520000000002</v>
      </c>
      <c r="BG52" s="691">
        <v>2.063895</v>
      </c>
      <c r="BH52" s="691">
        <v>1.7618279999999999</v>
      </c>
      <c r="BI52" s="691">
        <v>1.6001259999999999</v>
      </c>
      <c r="BJ52" s="691">
        <v>1.364266</v>
      </c>
      <c r="BK52" s="691">
        <v>1.5878319999999999</v>
      </c>
      <c r="BL52" s="691">
        <v>1.7758529999999999</v>
      </c>
      <c r="BM52" s="691">
        <v>2.1734800000000001</v>
      </c>
      <c r="BN52" s="691">
        <v>2.4735420000000001</v>
      </c>
      <c r="BO52" s="691">
        <v>2.8288410000000002</v>
      </c>
      <c r="BP52" s="691">
        <v>2.613397</v>
      </c>
      <c r="BQ52" s="691">
        <v>2.6411929999999999</v>
      </c>
      <c r="BR52" s="691">
        <v>2.4776009999999999</v>
      </c>
      <c r="BS52" s="691">
        <v>2.3975599999999999</v>
      </c>
      <c r="BT52" s="691">
        <v>1.99211</v>
      </c>
      <c r="BU52" s="691">
        <v>1.7702659999999999</v>
      </c>
      <c r="BV52" s="691">
        <v>1.4845200000000001</v>
      </c>
    </row>
    <row r="53" spans="1:74" ht="11.15" customHeight="1" x14ac:dyDescent="0.25">
      <c r="A53" s="499" t="s">
        <v>1230</v>
      </c>
      <c r="B53" s="500" t="s">
        <v>1306</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-0.11157626399999999</v>
      </c>
      <c r="BA53" s="690">
        <v>-1.2651600000000001E-2</v>
      </c>
      <c r="BB53" s="690">
        <v>7.4935699999999994E-2</v>
      </c>
      <c r="BC53" s="691">
        <v>-4.1649800000000001E-2</v>
      </c>
      <c r="BD53" s="691">
        <v>-7.1590600000000004E-2</v>
      </c>
      <c r="BE53" s="691">
        <v>-0.18158270000000001</v>
      </c>
      <c r="BF53" s="691">
        <v>-0.16011520000000001</v>
      </c>
      <c r="BG53" s="691">
        <v>-1.9153199999999999E-2</v>
      </c>
      <c r="BH53" s="691">
        <v>8.2426400000000007E-3</v>
      </c>
      <c r="BI53" s="691">
        <v>-3.9227499999999998E-2</v>
      </c>
      <c r="BJ53" s="691">
        <v>-9.2334399999999997E-2</v>
      </c>
      <c r="BK53" s="691">
        <v>-5.2648100000000003E-2</v>
      </c>
      <c r="BL53" s="691">
        <v>-3.8312100000000002E-2</v>
      </c>
      <c r="BM53" s="691">
        <v>-1.43281E-2</v>
      </c>
      <c r="BN53" s="691">
        <v>2.2475200000000001E-2</v>
      </c>
      <c r="BO53" s="691">
        <v>-6.8562600000000001E-2</v>
      </c>
      <c r="BP53" s="691">
        <v>-0.1085603</v>
      </c>
      <c r="BQ53" s="691">
        <v>-0.176094</v>
      </c>
      <c r="BR53" s="691">
        <v>-0.15223680000000001</v>
      </c>
      <c r="BS53" s="691">
        <v>-3.8360600000000002E-2</v>
      </c>
      <c r="BT53" s="691">
        <v>-1.9010900000000001E-2</v>
      </c>
      <c r="BU53" s="691">
        <v>-5.1512200000000001E-2</v>
      </c>
      <c r="BV53" s="691">
        <v>-8.6313500000000001E-2</v>
      </c>
    </row>
    <row r="54" spans="1:74" ht="11.15" customHeight="1" x14ac:dyDescent="0.25">
      <c r="A54" s="499" t="s">
        <v>1231</v>
      </c>
      <c r="B54" s="502" t="s">
        <v>1206</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57.965909670000002</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51.202422351000003</v>
      </c>
      <c r="BA54" s="690">
        <v>52.5822</v>
      </c>
      <c r="BB54" s="690">
        <v>50.903579999999998</v>
      </c>
      <c r="BC54" s="691">
        <v>55.276730000000001</v>
      </c>
      <c r="BD54" s="691">
        <v>61.362490000000001</v>
      </c>
      <c r="BE54" s="691">
        <v>68.146929999999998</v>
      </c>
      <c r="BF54" s="691">
        <v>67.457229999999996</v>
      </c>
      <c r="BG54" s="691">
        <v>57.849939999999997</v>
      </c>
      <c r="BH54" s="691">
        <v>51.682310000000001</v>
      </c>
      <c r="BI54" s="691">
        <v>51.454639999999998</v>
      </c>
      <c r="BJ54" s="691">
        <v>58.700899999999997</v>
      </c>
      <c r="BK54" s="691">
        <v>64.058009999999996</v>
      </c>
      <c r="BL54" s="691">
        <v>55.606299999999997</v>
      </c>
      <c r="BM54" s="691">
        <v>53.169580000000003</v>
      </c>
      <c r="BN54" s="691">
        <v>49.966430000000003</v>
      </c>
      <c r="BO54" s="691">
        <v>56.008519999999997</v>
      </c>
      <c r="BP54" s="691">
        <v>61.567720000000001</v>
      </c>
      <c r="BQ54" s="691">
        <v>68.318619999999996</v>
      </c>
      <c r="BR54" s="691">
        <v>68.272570000000002</v>
      </c>
      <c r="BS54" s="691">
        <v>58.082169999999998</v>
      </c>
      <c r="BT54" s="691">
        <v>53.938510000000001</v>
      </c>
      <c r="BU54" s="691">
        <v>52.398910000000001</v>
      </c>
      <c r="BV54" s="691">
        <v>60.20026</v>
      </c>
    </row>
    <row r="55" spans="1:74" ht="11.15" customHeight="1" x14ac:dyDescent="0.25">
      <c r="A55" s="499" t="s">
        <v>1232</v>
      </c>
      <c r="B55" s="500" t="s">
        <v>1307</v>
      </c>
      <c r="C55" s="690">
        <v>66.798133120000003</v>
      </c>
      <c r="D55" s="690">
        <v>47.562574255999998</v>
      </c>
      <c r="E55" s="690">
        <v>51.681474322</v>
      </c>
      <c r="F55" s="690">
        <v>46.722793613999997</v>
      </c>
      <c r="G55" s="690">
        <v>56.291038321000002</v>
      </c>
      <c r="H55" s="690">
        <v>62.786183979</v>
      </c>
      <c r="I55" s="690">
        <v>65.775160458000002</v>
      </c>
      <c r="J55" s="690">
        <v>64.859557283000001</v>
      </c>
      <c r="K55" s="690">
        <v>59.712839770000002</v>
      </c>
      <c r="L55" s="690">
        <v>51.776235034000003</v>
      </c>
      <c r="M55" s="690">
        <v>51.933831245999997</v>
      </c>
      <c r="N55" s="690">
        <v>55.642239914999998</v>
      </c>
      <c r="O55" s="690">
        <v>60.047331997999997</v>
      </c>
      <c r="P55" s="690">
        <v>48.732789253</v>
      </c>
      <c r="Q55" s="690">
        <v>51.653587469000001</v>
      </c>
      <c r="R55" s="690">
        <v>47.671135907</v>
      </c>
      <c r="S55" s="690">
        <v>60.643304510999997</v>
      </c>
      <c r="T55" s="690">
        <v>61.184131416</v>
      </c>
      <c r="U55" s="690">
        <v>66.552799962999998</v>
      </c>
      <c r="V55" s="690">
        <v>65.235761320999998</v>
      </c>
      <c r="W55" s="690">
        <v>61.456405883999999</v>
      </c>
      <c r="X55" s="690">
        <v>50.742706691000002</v>
      </c>
      <c r="Y55" s="690">
        <v>50.410369918999997</v>
      </c>
      <c r="Z55" s="690">
        <v>53.589338671999997</v>
      </c>
      <c r="AA55" s="690">
        <v>55.732803019999999</v>
      </c>
      <c r="AB55" s="690">
        <v>52.567671097999998</v>
      </c>
      <c r="AC55" s="690">
        <v>47.965565267999999</v>
      </c>
      <c r="AD55" s="690">
        <v>42.249968082999999</v>
      </c>
      <c r="AE55" s="690">
        <v>47.285761557000001</v>
      </c>
      <c r="AF55" s="690">
        <v>55.880965045000003</v>
      </c>
      <c r="AG55" s="690">
        <v>65.922033549000005</v>
      </c>
      <c r="AH55" s="690">
        <v>62.522881863000002</v>
      </c>
      <c r="AI55" s="690">
        <v>52.461823916</v>
      </c>
      <c r="AJ55" s="690">
        <v>46.913747936999997</v>
      </c>
      <c r="AK55" s="690">
        <v>47.026850261</v>
      </c>
      <c r="AL55" s="690">
        <v>58.196746763</v>
      </c>
      <c r="AM55" s="690">
        <v>59.112105499000002</v>
      </c>
      <c r="AN55" s="690">
        <v>53.778431169000001</v>
      </c>
      <c r="AO55" s="690">
        <v>48.426207523000002</v>
      </c>
      <c r="AP55" s="690">
        <v>45.403793321000002</v>
      </c>
      <c r="AQ55" s="690">
        <v>50.354384379000003</v>
      </c>
      <c r="AR55" s="690">
        <v>58.924321526</v>
      </c>
      <c r="AS55" s="690">
        <v>64.770561444999998</v>
      </c>
      <c r="AT55" s="690">
        <v>65.431783748000001</v>
      </c>
      <c r="AU55" s="690">
        <v>53.687195584000001</v>
      </c>
      <c r="AV55" s="690">
        <v>49.045360785</v>
      </c>
      <c r="AW55" s="690">
        <v>51.951020329000002</v>
      </c>
      <c r="AX55" s="690">
        <v>53.536219824</v>
      </c>
      <c r="AY55" s="690">
        <v>63.821018232</v>
      </c>
      <c r="AZ55" s="690">
        <v>52.360834650999998</v>
      </c>
      <c r="BA55" s="690">
        <v>51.061714379999998</v>
      </c>
      <c r="BB55" s="690">
        <v>49.609929022999999</v>
      </c>
      <c r="BC55" s="691">
        <v>51.66236</v>
      </c>
      <c r="BD55" s="691">
        <v>58.87894</v>
      </c>
      <c r="BE55" s="691">
        <v>66.024439999999998</v>
      </c>
      <c r="BF55" s="691">
        <v>65.088769999999997</v>
      </c>
      <c r="BG55" s="691">
        <v>55.187489999999997</v>
      </c>
      <c r="BH55" s="691">
        <v>50.057589999999998</v>
      </c>
      <c r="BI55" s="691">
        <v>49.002360000000003</v>
      </c>
      <c r="BJ55" s="691">
        <v>58.112969999999997</v>
      </c>
      <c r="BK55" s="691">
        <v>63.176000000000002</v>
      </c>
      <c r="BL55" s="691">
        <v>54.08023</v>
      </c>
      <c r="BM55" s="691">
        <v>51.51023</v>
      </c>
      <c r="BN55" s="691">
        <v>47.439830000000001</v>
      </c>
      <c r="BO55" s="691">
        <v>53.538870000000003</v>
      </c>
      <c r="BP55" s="691">
        <v>60.994669999999999</v>
      </c>
      <c r="BQ55" s="691">
        <v>67.928849999999997</v>
      </c>
      <c r="BR55" s="691">
        <v>67.113150000000005</v>
      </c>
      <c r="BS55" s="691">
        <v>56.724640000000001</v>
      </c>
      <c r="BT55" s="691">
        <v>51.830150000000003</v>
      </c>
      <c r="BU55" s="691">
        <v>50.68347</v>
      </c>
      <c r="BV55" s="691">
        <v>59.965319999999998</v>
      </c>
    </row>
    <row r="56" spans="1:74" ht="11.15" customHeight="1" x14ac:dyDescent="0.25">
      <c r="A56" s="493"/>
      <c r="B56" s="131" t="s">
        <v>1233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333"/>
      <c r="BD56" s="333"/>
      <c r="BE56" s="333"/>
      <c r="BF56" s="333"/>
      <c r="BG56" s="333"/>
      <c r="BH56" s="333"/>
      <c r="BI56" s="333"/>
      <c r="BJ56" s="333"/>
      <c r="BK56" s="333"/>
      <c r="BL56" s="333"/>
      <c r="BM56" s="333"/>
      <c r="BN56" s="333"/>
      <c r="BO56" s="333"/>
      <c r="BP56" s="333"/>
      <c r="BQ56" s="333"/>
      <c r="BR56" s="333"/>
      <c r="BS56" s="333"/>
      <c r="BT56" s="333"/>
      <c r="BU56" s="333"/>
      <c r="BV56" s="333"/>
    </row>
    <row r="57" spans="1:74" ht="11.15" customHeight="1" x14ac:dyDescent="0.25">
      <c r="A57" s="499" t="s">
        <v>1234</v>
      </c>
      <c r="B57" s="500" t="s">
        <v>82</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11.334035726</v>
      </c>
      <c r="BA57" s="690">
        <v>12.56418</v>
      </c>
      <c r="BB57" s="690">
        <v>12.968780000000001</v>
      </c>
      <c r="BC57" s="691">
        <v>13.507820000000001</v>
      </c>
      <c r="BD57" s="691">
        <v>15.80949</v>
      </c>
      <c r="BE57" s="691">
        <v>17.470120000000001</v>
      </c>
      <c r="BF57" s="691">
        <v>16.701149999999998</v>
      </c>
      <c r="BG57" s="691">
        <v>15.43446</v>
      </c>
      <c r="BH57" s="691">
        <v>14.46602</v>
      </c>
      <c r="BI57" s="691">
        <v>11.84136</v>
      </c>
      <c r="BJ57" s="691">
        <v>12.82869</v>
      </c>
      <c r="BK57" s="691">
        <v>13.40268</v>
      </c>
      <c r="BL57" s="691">
        <v>10.60942</v>
      </c>
      <c r="BM57" s="691">
        <v>10.546749999999999</v>
      </c>
      <c r="BN57" s="691">
        <v>10.790699999999999</v>
      </c>
      <c r="BO57" s="691">
        <v>13.77614</v>
      </c>
      <c r="BP57" s="691">
        <v>15.80212</v>
      </c>
      <c r="BQ57" s="691">
        <v>17.376000000000001</v>
      </c>
      <c r="BR57" s="691">
        <v>16.66244</v>
      </c>
      <c r="BS57" s="691">
        <v>15.70429</v>
      </c>
      <c r="BT57" s="691">
        <v>13.90128</v>
      </c>
      <c r="BU57" s="691">
        <v>11.439109999999999</v>
      </c>
      <c r="BV57" s="691">
        <v>12.50488</v>
      </c>
    </row>
    <row r="58" spans="1:74" ht="11.15" customHeight="1" x14ac:dyDescent="0.25">
      <c r="A58" s="499" t="s">
        <v>1235</v>
      </c>
      <c r="B58" s="502" t="s">
        <v>81</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1.343687326</v>
      </c>
      <c r="BA58" s="690">
        <v>0.92522990000000005</v>
      </c>
      <c r="BB58" s="690">
        <v>1.155502</v>
      </c>
      <c r="BC58" s="691">
        <v>1.369389</v>
      </c>
      <c r="BD58" s="691">
        <v>1.450218</v>
      </c>
      <c r="BE58" s="691">
        <v>1.3816250000000001</v>
      </c>
      <c r="BF58" s="691">
        <v>1.635615</v>
      </c>
      <c r="BG58" s="691">
        <v>1.311234</v>
      </c>
      <c r="BH58" s="691">
        <v>1.2858940000000001</v>
      </c>
      <c r="BI58" s="691">
        <v>0.97329019999999999</v>
      </c>
      <c r="BJ58" s="691">
        <v>0.78714329999999999</v>
      </c>
      <c r="BK58" s="691">
        <v>1.063577</v>
      </c>
      <c r="BL58" s="691">
        <v>1.1216109999999999</v>
      </c>
      <c r="BM58" s="691">
        <v>0.92213959999999995</v>
      </c>
      <c r="BN58" s="691">
        <v>1.130825</v>
      </c>
      <c r="BO58" s="691">
        <v>1.366581</v>
      </c>
      <c r="BP58" s="691">
        <v>1.4412700000000001</v>
      </c>
      <c r="BQ58" s="691">
        <v>1.3813500000000001</v>
      </c>
      <c r="BR58" s="691">
        <v>1.6330260000000001</v>
      </c>
      <c r="BS58" s="691">
        <v>1.3010299999999999</v>
      </c>
      <c r="BT58" s="691">
        <v>1.289436</v>
      </c>
      <c r="BU58" s="691">
        <v>0.9796397</v>
      </c>
      <c r="BV58" s="691">
        <v>0.79411169999999998</v>
      </c>
    </row>
    <row r="59" spans="1:74" ht="11.15" customHeight="1" x14ac:dyDescent="0.25">
      <c r="A59" s="499" t="s">
        <v>1236</v>
      </c>
      <c r="B59" s="502" t="s">
        <v>84</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2.5307080000000002</v>
      </c>
      <c r="BA59" s="690">
        <v>2.3456800000000002</v>
      </c>
      <c r="BB59" s="690">
        <v>2.4193600000000002</v>
      </c>
      <c r="BC59" s="691">
        <v>2.6835499999999999</v>
      </c>
      <c r="BD59" s="691">
        <v>2.5969799999999998</v>
      </c>
      <c r="BE59" s="691">
        <v>2.6835499999999999</v>
      </c>
      <c r="BF59" s="691">
        <v>2.6835499999999999</v>
      </c>
      <c r="BG59" s="691">
        <v>2.5969799999999998</v>
      </c>
      <c r="BH59" s="691">
        <v>2.1826400000000001</v>
      </c>
      <c r="BI59" s="691">
        <v>2.22919</v>
      </c>
      <c r="BJ59" s="691">
        <v>2.6835499999999999</v>
      </c>
      <c r="BK59" s="691">
        <v>2.6835499999999999</v>
      </c>
      <c r="BL59" s="691">
        <v>2.38828</v>
      </c>
      <c r="BM59" s="691">
        <v>1.9533100000000001</v>
      </c>
      <c r="BN59" s="691">
        <v>2.0692200000000001</v>
      </c>
      <c r="BO59" s="691">
        <v>2.2549800000000002</v>
      </c>
      <c r="BP59" s="691">
        <v>2.5969799999999998</v>
      </c>
      <c r="BQ59" s="691">
        <v>2.6835499999999999</v>
      </c>
      <c r="BR59" s="691">
        <v>2.6835499999999999</v>
      </c>
      <c r="BS59" s="691">
        <v>2.1471300000000002</v>
      </c>
      <c r="BT59" s="691">
        <v>2.3959700000000002</v>
      </c>
      <c r="BU59" s="691">
        <v>2.5969799999999998</v>
      </c>
      <c r="BV59" s="691">
        <v>2.6835499999999999</v>
      </c>
    </row>
    <row r="60" spans="1:74" ht="11.15" customHeight="1" x14ac:dyDescent="0.25">
      <c r="A60" s="499" t="s">
        <v>1237</v>
      </c>
      <c r="B60" s="502" t="s">
        <v>1202</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1.7877857E-2</v>
      </c>
      <c r="BA60" s="690">
        <v>1.9100200000000001E-2</v>
      </c>
      <c r="BB60" s="690">
        <v>1.79536E-2</v>
      </c>
      <c r="BC60" s="691">
        <v>1.7013899999999998E-2</v>
      </c>
      <c r="BD60" s="691">
        <v>1.35523E-2</v>
      </c>
      <c r="BE60" s="691">
        <v>1.2978999999999999E-2</v>
      </c>
      <c r="BF60" s="691">
        <v>1.2109200000000001E-2</v>
      </c>
      <c r="BG60" s="691">
        <v>1.0483599999999999E-2</v>
      </c>
      <c r="BH60" s="691">
        <v>1.18304E-2</v>
      </c>
      <c r="BI60" s="691">
        <v>1.27093E-2</v>
      </c>
      <c r="BJ60" s="691">
        <v>1.6176800000000002E-2</v>
      </c>
      <c r="BK60" s="691">
        <v>1.9875E-2</v>
      </c>
      <c r="BL60" s="691">
        <v>1.6909500000000001E-2</v>
      </c>
      <c r="BM60" s="691">
        <v>1.8295800000000001E-2</v>
      </c>
      <c r="BN60" s="691">
        <v>1.7369599999999999E-2</v>
      </c>
      <c r="BO60" s="691">
        <v>1.6561200000000002E-2</v>
      </c>
      <c r="BP60" s="691">
        <v>1.3223499999999999E-2</v>
      </c>
      <c r="BQ60" s="691">
        <v>1.27241E-2</v>
      </c>
      <c r="BR60" s="691">
        <v>1.1918E-2</v>
      </c>
      <c r="BS60" s="691">
        <v>1.0344799999999999E-2</v>
      </c>
      <c r="BT60" s="691">
        <v>1.1722700000000001E-2</v>
      </c>
      <c r="BU60" s="691">
        <v>1.26312E-2</v>
      </c>
      <c r="BV60" s="691">
        <v>1.6116200000000001E-2</v>
      </c>
    </row>
    <row r="61" spans="1:74" ht="11.15" customHeight="1" x14ac:dyDescent="0.25">
      <c r="A61" s="499" t="s">
        <v>1238</v>
      </c>
      <c r="B61" s="502" t="s">
        <v>1305</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0.44704411399999999</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0.913243048</v>
      </c>
      <c r="BA61" s="690">
        <v>1.0942730000000001</v>
      </c>
      <c r="BB61" s="690">
        <v>1.169913</v>
      </c>
      <c r="BC61" s="691">
        <v>1.3533109999999999</v>
      </c>
      <c r="BD61" s="691">
        <v>1.096247</v>
      </c>
      <c r="BE61" s="691">
        <v>1.168622</v>
      </c>
      <c r="BF61" s="691">
        <v>1.1403110000000001</v>
      </c>
      <c r="BG61" s="691">
        <v>1.1043210000000001</v>
      </c>
      <c r="BH61" s="691">
        <v>1.058589</v>
      </c>
      <c r="BI61" s="691">
        <v>0.90776959999999995</v>
      </c>
      <c r="BJ61" s="691">
        <v>0.91372390000000003</v>
      </c>
      <c r="BK61" s="691">
        <v>1.065779</v>
      </c>
      <c r="BL61" s="691">
        <v>1.116028</v>
      </c>
      <c r="BM61" s="691">
        <v>1.38639</v>
      </c>
      <c r="BN61" s="691">
        <v>1.4348209999999999</v>
      </c>
      <c r="BO61" s="691">
        <v>1.695443</v>
      </c>
      <c r="BP61" s="691">
        <v>1.4107339999999999</v>
      </c>
      <c r="BQ61" s="691">
        <v>1.4635499999999999</v>
      </c>
      <c r="BR61" s="691">
        <v>1.4114420000000001</v>
      </c>
      <c r="BS61" s="691">
        <v>1.341486</v>
      </c>
      <c r="BT61" s="691">
        <v>1.274454</v>
      </c>
      <c r="BU61" s="691">
        <v>1.075844</v>
      </c>
      <c r="BV61" s="691">
        <v>1.0166269999999999</v>
      </c>
    </row>
    <row r="62" spans="1:74" ht="11.15" customHeight="1" x14ac:dyDescent="0.25">
      <c r="A62" s="499" t="s">
        <v>1239</v>
      </c>
      <c r="B62" s="500" t="s">
        <v>1306</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0.19233303900000001</v>
      </c>
      <c r="BA62" s="690">
        <v>0.22854630000000001</v>
      </c>
      <c r="BB62" s="690">
        <v>0.24999350000000001</v>
      </c>
      <c r="BC62" s="691">
        <v>0.24173239999999999</v>
      </c>
      <c r="BD62" s="691">
        <v>0.29296990000000001</v>
      </c>
      <c r="BE62" s="691">
        <v>0.27485110000000001</v>
      </c>
      <c r="BF62" s="691">
        <v>0.26354159999999999</v>
      </c>
      <c r="BG62" s="691">
        <v>0.2355083</v>
      </c>
      <c r="BH62" s="691">
        <v>0.20633199999999999</v>
      </c>
      <c r="BI62" s="691">
        <v>0.20683370000000001</v>
      </c>
      <c r="BJ62" s="691">
        <v>0.24913679999999999</v>
      </c>
      <c r="BK62" s="691">
        <v>0.26192840000000001</v>
      </c>
      <c r="BL62" s="691">
        <v>0.25634620000000002</v>
      </c>
      <c r="BM62" s="691">
        <v>0.20676</v>
      </c>
      <c r="BN62" s="691">
        <v>0.2271813</v>
      </c>
      <c r="BO62" s="691">
        <v>0.2290827</v>
      </c>
      <c r="BP62" s="691">
        <v>0.29314780000000001</v>
      </c>
      <c r="BQ62" s="691">
        <v>0.2820529</v>
      </c>
      <c r="BR62" s="691">
        <v>0.26736300000000002</v>
      </c>
      <c r="BS62" s="691">
        <v>0.22975380000000001</v>
      </c>
      <c r="BT62" s="691">
        <v>0.2144799</v>
      </c>
      <c r="BU62" s="691">
        <v>0.1996781</v>
      </c>
      <c r="BV62" s="691">
        <v>0.24019599999999999</v>
      </c>
    </row>
    <row r="63" spans="1:74" ht="11.15" customHeight="1" x14ac:dyDescent="0.25">
      <c r="A63" s="499" t="s">
        <v>1240</v>
      </c>
      <c r="B63" s="502" t="s">
        <v>1206</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16.586296299000001</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16.331884995999999</v>
      </c>
      <c r="BA63" s="690">
        <v>17.177009999999999</v>
      </c>
      <c r="BB63" s="690">
        <v>17.9815</v>
      </c>
      <c r="BC63" s="691">
        <v>19.172809999999998</v>
      </c>
      <c r="BD63" s="691">
        <v>21.259460000000001</v>
      </c>
      <c r="BE63" s="691">
        <v>22.99175</v>
      </c>
      <c r="BF63" s="691">
        <v>22.43627</v>
      </c>
      <c r="BG63" s="691">
        <v>20.692979999999999</v>
      </c>
      <c r="BH63" s="691">
        <v>19.211300000000001</v>
      </c>
      <c r="BI63" s="691">
        <v>16.171150000000001</v>
      </c>
      <c r="BJ63" s="691">
        <v>17.47842</v>
      </c>
      <c r="BK63" s="691">
        <v>18.497389999999999</v>
      </c>
      <c r="BL63" s="691">
        <v>15.508599999999999</v>
      </c>
      <c r="BM63" s="691">
        <v>15.03365</v>
      </c>
      <c r="BN63" s="691">
        <v>15.670120000000001</v>
      </c>
      <c r="BO63" s="691">
        <v>19.338789999999999</v>
      </c>
      <c r="BP63" s="691">
        <v>21.557480000000002</v>
      </c>
      <c r="BQ63" s="691">
        <v>23.19923</v>
      </c>
      <c r="BR63" s="691">
        <v>22.669740000000001</v>
      </c>
      <c r="BS63" s="691">
        <v>20.73404</v>
      </c>
      <c r="BT63" s="691">
        <v>19.087340000000001</v>
      </c>
      <c r="BU63" s="691">
        <v>16.303879999999999</v>
      </c>
      <c r="BV63" s="691">
        <v>17.255479999999999</v>
      </c>
    </row>
    <row r="64" spans="1:74" ht="11.15" customHeight="1" x14ac:dyDescent="0.25">
      <c r="A64" s="504" t="s">
        <v>1241</v>
      </c>
      <c r="B64" s="505" t="s">
        <v>1307</v>
      </c>
      <c r="C64" s="521">
        <v>18.369536148000002</v>
      </c>
      <c r="D64" s="521">
        <v>15.83357219</v>
      </c>
      <c r="E64" s="521">
        <v>16.285911797000001</v>
      </c>
      <c r="F64" s="521">
        <v>17.719904421999999</v>
      </c>
      <c r="G64" s="521">
        <v>19.433085663</v>
      </c>
      <c r="H64" s="521">
        <v>21.885099176000001</v>
      </c>
      <c r="I64" s="521">
        <v>23.044730859000001</v>
      </c>
      <c r="J64" s="521">
        <v>23.388280581</v>
      </c>
      <c r="K64" s="521">
        <v>22.418931692000001</v>
      </c>
      <c r="L64" s="521">
        <v>20.819129273000001</v>
      </c>
      <c r="M64" s="521">
        <v>17.389006987999998</v>
      </c>
      <c r="N64" s="521">
        <v>16.755901793</v>
      </c>
      <c r="O64" s="521">
        <v>17.000815331999998</v>
      </c>
      <c r="P64" s="521">
        <v>15.465844448</v>
      </c>
      <c r="Q64" s="521">
        <v>16.929598883000001</v>
      </c>
      <c r="R64" s="521">
        <v>17.22746064</v>
      </c>
      <c r="S64" s="521">
        <v>18.433231892999999</v>
      </c>
      <c r="T64" s="521">
        <v>19.155112966000001</v>
      </c>
      <c r="U64" s="521">
        <v>23.180432508999999</v>
      </c>
      <c r="V64" s="521">
        <v>23.02676932</v>
      </c>
      <c r="W64" s="521">
        <v>21.784583757</v>
      </c>
      <c r="X64" s="521">
        <v>21.40884659</v>
      </c>
      <c r="Y64" s="521">
        <v>16.363921018999999</v>
      </c>
      <c r="Z64" s="521">
        <v>16.566025535000001</v>
      </c>
      <c r="AA64" s="521">
        <v>17.128875194999999</v>
      </c>
      <c r="AB64" s="521">
        <v>16.421008064999999</v>
      </c>
      <c r="AC64" s="521">
        <v>18.839550737</v>
      </c>
      <c r="AD64" s="521">
        <v>18.93512797</v>
      </c>
      <c r="AE64" s="521">
        <v>20.713874537999999</v>
      </c>
      <c r="AF64" s="521">
        <v>23.235394322000001</v>
      </c>
      <c r="AG64" s="521">
        <v>24.422542898</v>
      </c>
      <c r="AH64" s="521">
        <v>24.986795923999999</v>
      </c>
      <c r="AI64" s="521">
        <v>22.730880985999999</v>
      </c>
      <c r="AJ64" s="521">
        <v>21.614067702</v>
      </c>
      <c r="AK64" s="521">
        <v>17.811803087000001</v>
      </c>
      <c r="AL64" s="521">
        <v>17.213136286000001</v>
      </c>
      <c r="AM64" s="521">
        <v>17.449013323999999</v>
      </c>
      <c r="AN64" s="521">
        <v>16.41068083</v>
      </c>
      <c r="AO64" s="521">
        <v>18.528665476</v>
      </c>
      <c r="AP64" s="521">
        <v>18.410767029999999</v>
      </c>
      <c r="AQ64" s="521">
        <v>22.436962031</v>
      </c>
      <c r="AR64" s="521">
        <v>22.929303093000001</v>
      </c>
      <c r="AS64" s="521">
        <v>24.019557654</v>
      </c>
      <c r="AT64" s="521">
        <v>25.726064053000002</v>
      </c>
      <c r="AU64" s="521">
        <v>22.586428631</v>
      </c>
      <c r="AV64" s="521">
        <v>21.299357762</v>
      </c>
      <c r="AW64" s="521">
        <v>16.685353750000001</v>
      </c>
      <c r="AX64" s="521">
        <v>17.631097943</v>
      </c>
      <c r="AY64" s="521">
        <v>18.475294638000001</v>
      </c>
      <c r="AZ64" s="521">
        <v>16.480389377000002</v>
      </c>
      <c r="BA64" s="521">
        <v>19.383222073999999</v>
      </c>
      <c r="BB64" s="521">
        <v>19.529285881</v>
      </c>
      <c r="BC64" s="522">
        <v>20.041820000000001</v>
      </c>
      <c r="BD64" s="522">
        <v>21.75468</v>
      </c>
      <c r="BE64" s="522">
        <v>23.14753</v>
      </c>
      <c r="BF64" s="522">
        <v>23.340399999999999</v>
      </c>
      <c r="BG64" s="522">
        <v>21.63063</v>
      </c>
      <c r="BH64" s="522">
        <v>19.486640000000001</v>
      </c>
      <c r="BI64" s="522">
        <v>16.415330000000001</v>
      </c>
      <c r="BJ64" s="522">
        <v>17.084969999999998</v>
      </c>
      <c r="BK64" s="522">
        <v>17.5703</v>
      </c>
      <c r="BL64" s="522">
        <v>15.56067</v>
      </c>
      <c r="BM64" s="522">
        <v>16.873390000000001</v>
      </c>
      <c r="BN64" s="522">
        <v>17.15466</v>
      </c>
      <c r="BO64" s="522">
        <v>20.221589999999999</v>
      </c>
      <c r="BP64" s="522">
        <v>21.977699999999999</v>
      </c>
      <c r="BQ64" s="522">
        <v>23.31166</v>
      </c>
      <c r="BR64" s="522">
        <v>23.504629999999999</v>
      </c>
      <c r="BS64" s="522">
        <v>21.649139999999999</v>
      </c>
      <c r="BT64" s="522">
        <v>19.665759999999999</v>
      </c>
      <c r="BU64" s="522">
        <v>16.582470000000001</v>
      </c>
      <c r="BV64" s="522">
        <v>17.292269999999998</v>
      </c>
    </row>
    <row r="65" spans="1:74" ht="12" customHeight="1" x14ac:dyDescent="0.3">
      <c r="A65" s="493"/>
      <c r="B65" s="813" t="s">
        <v>1366</v>
      </c>
      <c r="C65" s="814"/>
      <c r="D65" s="814"/>
      <c r="E65" s="814"/>
      <c r="F65" s="814"/>
      <c r="G65" s="814"/>
      <c r="H65" s="814"/>
      <c r="I65" s="814"/>
      <c r="J65" s="814"/>
      <c r="K65" s="814"/>
      <c r="L65" s="814"/>
      <c r="M65" s="814"/>
      <c r="N65" s="814"/>
      <c r="O65" s="814"/>
      <c r="P65" s="814"/>
      <c r="Q65" s="814"/>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3">
      <c r="A66" s="493"/>
      <c r="B66" s="813" t="s">
        <v>1367</v>
      </c>
      <c r="C66" s="814"/>
      <c r="D66" s="814"/>
      <c r="E66" s="814"/>
      <c r="F66" s="814"/>
      <c r="G66" s="814"/>
      <c r="H66" s="814"/>
      <c r="I66" s="814"/>
      <c r="J66" s="814"/>
      <c r="K66" s="814"/>
      <c r="L66" s="814"/>
      <c r="M66" s="814"/>
      <c r="N66" s="814"/>
      <c r="O66" s="814"/>
      <c r="P66" s="814"/>
      <c r="Q66" s="814"/>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13" t="s">
        <v>1368</v>
      </c>
      <c r="C67" s="814"/>
      <c r="D67" s="814"/>
      <c r="E67" s="814"/>
      <c r="F67" s="814"/>
      <c r="G67" s="814"/>
      <c r="H67" s="814"/>
      <c r="I67" s="814"/>
      <c r="J67" s="814"/>
      <c r="K67" s="814"/>
      <c r="L67" s="814"/>
      <c r="M67" s="814"/>
      <c r="N67" s="814"/>
      <c r="O67" s="814"/>
      <c r="P67" s="814"/>
      <c r="Q67" s="814"/>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13" t="s">
        <v>1369</v>
      </c>
      <c r="C68" s="814"/>
      <c r="D68" s="814"/>
      <c r="E68" s="814"/>
      <c r="F68" s="814"/>
      <c r="G68" s="814"/>
      <c r="H68" s="814"/>
      <c r="I68" s="814"/>
      <c r="J68" s="814"/>
      <c r="K68" s="814"/>
      <c r="L68" s="814"/>
      <c r="M68" s="814"/>
      <c r="N68" s="814"/>
      <c r="O68" s="814"/>
      <c r="P68" s="814"/>
      <c r="Q68" s="814"/>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13" t="s">
        <v>1370</v>
      </c>
      <c r="C69" s="814"/>
      <c r="D69" s="814"/>
      <c r="E69" s="814"/>
      <c r="F69" s="814"/>
      <c r="G69" s="814"/>
      <c r="H69" s="814"/>
      <c r="I69" s="814"/>
      <c r="J69" s="814"/>
      <c r="K69" s="814"/>
      <c r="L69" s="814"/>
      <c r="M69" s="814"/>
      <c r="N69" s="814"/>
      <c r="O69" s="814"/>
      <c r="P69" s="814"/>
      <c r="Q69" s="814"/>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13" t="s">
        <v>1371</v>
      </c>
      <c r="C70" s="814"/>
      <c r="D70" s="814"/>
      <c r="E70" s="814"/>
      <c r="F70" s="814"/>
      <c r="G70" s="814"/>
      <c r="H70" s="814"/>
      <c r="I70" s="814"/>
      <c r="J70" s="814"/>
      <c r="K70" s="814"/>
      <c r="L70" s="814"/>
      <c r="M70" s="814"/>
      <c r="N70" s="814"/>
      <c r="O70" s="814"/>
      <c r="P70" s="814"/>
      <c r="Q70" s="814"/>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16" t="str">
        <f>"Notes: "&amp;"EIA completed modeling and analysis for this report on " &amp;Dates!D2&amp;"."</f>
        <v>Notes: EIA completed modeling and analysis for this report on Thursday May 5, 2022.</v>
      </c>
      <c r="C71" s="817"/>
      <c r="D71" s="817"/>
      <c r="E71" s="817"/>
      <c r="F71" s="817"/>
      <c r="G71" s="817"/>
      <c r="H71" s="817"/>
      <c r="I71" s="817"/>
      <c r="J71" s="817"/>
      <c r="K71" s="817"/>
      <c r="L71" s="817"/>
      <c r="M71" s="817"/>
      <c r="N71" s="817"/>
      <c r="O71" s="817"/>
      <c r="P71" s="817"/>
      <c r="Q71" s="817"/>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3">
      <c r="A72" s="507"/>
      <c r="B72" s="749" t="s">
        <v>351</v>
      </c>
      <c r="C72" s="756"/>
      <c r="D72" s="756"/>
      <c r="E72" s="756"/>
      <c r="F72" s="756"/>
      <c r="G72" s="756"/>
      <c r="H72" s="756"/>
      <c r="I72" s="756"/>
      <c r="J72" s="756"/>
      <c r="K72" s="756"/>
      <c r="L72" s="756"/>
      <c r="M72" s="756"/>
      <c r="N72" s="756"/>
      <c r="O72" s="756"/>
      <c r="P72" s="756"/>
      <c r="Q72" s="756"/>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3">
      <c r="A73" s="507"/>
      <c r="B73" s="816" t="s">
        <v>1365</v>
      </c>
      <c r="C73" s="818"/>
      <c r="D73" s="818"/>
      <c r="E73" s="818"/>
      <c r="F73" s="818"/>
      <c r="G73" s="818"/>
      <c r="H73" s="818"/>
      <c r="I73" s="818"/>
      <c r="J73" s="818"/>
      <c r="K73" s="818"/>
      <c r="L73" s="818"/>
      <c r="M73" s="818"/>
      <c r="N73" s="818"/>
      <c r="O73" s="818"/>
      <c r="P73" s="818"/>
      <c r="Q73" s="818"/>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3">
      <c r="A74" s="507"/>
      <c r="B74" s="812" t="s">
        <v>1356</v>
      </c>
      <c r="C74" s="812"/>
      <c r="D74" s="812"/>
      <c r="E74" s="812"/>
      <c r="F74" s="812"/>
      <c r="G74" s="812"/>
      <c r="H74" s="812"/>
      <c r="I74" s="812"/>
      <c r="J74" s="812"/>
      <c r="K74" s="812"/>
      <c r="L74" s="812"/>
      <c r="M74" s="812"/>
      <c r="N74" s="812"/>
      <c r="O74" s="812"/>
      <c r="P74" s="812"/>
      <c r="Q74" s="812"/>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2"/>
      <c r="C75" s="812"/>
      <c r="D75" s="812"/>
      <c r="E75" s="812"/>
      <c r="F75" s="812"/>
      <c r="G75" s="812"/>
      <c r="H75" s="812"/>
      <c r="I75" s="812"/>
      <c r="J75" s="812"/>
      <c r="K75" s="812"/>
      <c r="L75" s="812"/>
      <c r="M75" s="812"/>
      <c r="N75" s="812"/>
      <c r="O75" s="812"/>
      <c r="P75" s="812"/>
      <c r="Q75" s="812"/>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64" t="s">
        <v>1362</v>
      </c>
      <c r="C76" s="735"/>
      <c r="D76" s="735"/>
      <c r="E76" s="735"/>
      <c r="F76" s="735"/>
      <c r="G76" s="735"/>
      <c r="H76" s="735"/>
      <c r="I76" s="735"/>
      <c r="J76" s="735"/>
      <c r="K76" s="735"/>
      <c r="L76" s="735"/>
      <c r="M76" s="735"/>
      <c r="N76" s="735"/>
      <c r="O76" s="735"/>
      <c r="P76" s="735"/>
      <c r="Q76" s="735"/>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91" customWidth="1"/>
    <col min="2" max="2" width="26.1796875" style="491" customWidth="1"/>
    <col min="3" max="55" width="6.54296875" style="491" customWidth="1"/>
    <col min="56" max="58" width="6.54296875" style="618" customWidth="1"/>
    <col min="59" max="74" width="6.54296875" style="491" customWidth="1"/>
    <col min="75" max="249" width="11" style="491"/>
    <col min="250" max="250" width="1.54296875" style="491" customWidth="1"/>
    <col min="251" max="16384" width="11" style="491"/>
  </cols>
  <sheetData>
    <row r="1" spans="1:74" ht="12.75" customHeight="1" x14ac:dyDescent="0.3">
      <c r="A1" s="759" t="s">
        <v>792</v>
      </c>
      <c r="B1" s="490" t="s">
        <v>1346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0"/>
      <c r="B2" s="486" t="str">
        <f>"U.S. Energy Information Administration  |  Short-Term Energy Outlook  - "&amp;Dates!D1</f>
        <v>U.S. Energy Information Administration  |  Short-Term Energy Outlook  - May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ht="12.75" customHeight="1" x14ac:dyDescent="0.25">
      <c r="A4" s="517"/>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17"/>
      <c r="B5" s="131" t="s">
        <v>1325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5" customHeight="1" x14ac:dyDescent="0.25">
      <c r="A6" s="499" t="s">
        <v>1242</v>
      </c>
      <c r="B6" s="500" t="s">
        <v>82</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16.755681305</v>
      </c>
      <c r="AB6" s="690">
        <v>14.811282568999999</v>
      </c>
      <c r="AC6" s="690">
        <v>14.65421523</v>
      </c>
      <c r="AD6" s="690">
        <v>13.577672958999999</v>
      </c>
      <c r="AE6" s="690">
        <v>14.530715751000001</v>
      </c>
      <c r="AF6" s="690">
        <v>17.461966646</v>
      </c>
      <c r="AG6" s="690">
        <v>21.488516854</v>
      </c>
      <c r="AH6" s="690">
        <v>18.160688414999999</v>
      </c>
      <c r="AI6" s="690">
        <v>12.938603187</v>
      </c>
      <c r="AJ6" s="690">
        <v>13.887296074</v>
      </c>
      <c r="AK6" s="690">
        <v>10.874448772999999</v>
      </c>
      <c r="AL6" s="690">
        <v>13.732924366000001</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12.714441591</v>
      </c>
      <c r="BA6" s="690">
        <v>13.983280000000001</v>
      </c>
      <c r="BB6" s="690">
        <v>14.314819999999999</v>
      </c>
      <c r="BC6" s="691">
        <v>13.485250000000001</v>
      </c>
      <c r="BD6" s="691">
        <v>17.560880000000001</v>
      </c>
      <c r="BE6" s="691">
        <v>19.735679999999999</v>
      </c>
      <c r="BF6" s="691">
        <v>18.394359999999999</v>
      </c>
      <c r="BG6" s="691">
        <v>13.23972</v>
      </c>
      <c r="BH6" s="691">
        <v>14.018750000000001</v>
      </c>
      <c r="BI6" s="691">
        <v>10.26736</v>
      </c>
      <c r="BJ6" s="691">
        <v>13.91648</v>
      </c>
      <c r="BK6" s="691">
        <v>14.48136</v>
      </c>
      <c r="BL6" s="691">
        <v>11.22822</v>
      </c>
      <c r="BM6" s="691">
        <v>12.197179999999999</v>
      </c>
      <c r="BN6" s="691">
        <v>13.874309999999999</v>
      </c>
      <c r="BO6" s="691">
        <v>13.66089</v>
      </c>
      <c r="BP6" s="691">
        <v>18.750769999999999</v>
      </c>
      <c r="BQ6" s="691">
        <v>21.47362</v>
      </c>
      <c r="BR6" s="691">
        <v>20.582740000000001</v>
      </c>
      <c r="BS6" s="691">
        <v>13.443519999999999</v>
      </c>
      <c r="BT6" s="691">
        <v>15.017709999999999</v>
      </c>
      <c r="BU6" s="691">
        <v>11.467639999999999</v>
      </c>
      <c r="BV6" s="691">
        <v>14.913</v>
      </c>
    </row>
    <row r="7" spans="1:74" ht="11.15" customHeight="1" x14ac:dyDescent="0.25">
      <c r="A7" s="499" t="s">
        <v>1243</v>
      </c>
      <c r="B7" s="500" t="s">
        <v>81</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21.414476218000001</v>
      </c>
      <c r="BA7" s="690">
        <v>17.788340000000002</v>
      </c>
      <c r="BB7" s="690">
        <v>15.91071</v>
      </c>
      <c r="BC7" s="691">
        <v>20.0641</v>
      </c>
      <c r="BD7" s="691">
        <v>23.9376</v>
      </c>
      <c r="BE7" s="691">
        <v>28.541</v>
      </c>
      <c r="BF7" s="691">
        <v>28.209320000000002</v>
      </c>
      <c r="BG7" s="691">
        <v>22.549669999999999</v>
      </c>
      <c r="BH7" s="691">
        <v>19.705380000000002</v>
      </c>
      <c r="BI7" s="691">
        <v>19.631499999999999</v>
      </c>
      <c r="BJ7" s="691">
        <v>21.24973</v>
      </c>
      <c r="BK7" s="691">
        <v>22.71256</v>
      </c>
      <c r="BL7" s="691">
        <v>20.215920000000001</v>
      </c>
      <c r="BM7" s="691">
        <v>19.678979999999999</v>
      </c>
      <c r="BN7" s="691">
        <v>15.59253</v>
      </c>
      <c r="BO7" s="691">
        <v>18.294630000000002</v>
      </c>
      <c r="BP7" s="691">
        <v>21.83277</v>
      </c>
      <c r="BQ7" s="691">
        <v>25.66677</v>
      </c>
      <c r="BR7" s="691">
        <v>25.29419</v>
      </c>
      <c r="BS7" s="691">
        <v>21.11298</v>
      </c>
      <c r="BT7" s="691">
        <v>17.803619999999999</v>
      </c>
      <c r="BU7" s="691">
        <v>17.802289999999999</v>
      </c>
      <c r="BV7" s="691">
        <v>19.467400000000001</v>
      </c>
    </row>
    <row r="8" spans="1:74" ht="11.15" customHeight="1" x14ac:dyDescent="0.25">
      <c r="A8" s="499" t="s">
        <v>1244</v>
      </c>
      <c r="B8" s="502" t="s">
        <v>84</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7.7462350000000004</v>
      </c>
      <c r="BA8" s="690">
        <v>7.3991499999999997</v>
      </c>
      <c r="BB8" s="690">
        <v>5.2707899999999999</v>
      </c>
      <c r="BC8" s="691">
        <v>7.1768599999999996</v>
      </c>
      <c r="BD8" s="691">
        <v>7.9202000000000004</v>
      </c>
      <c r="BE8" s="691">
        <v>8.2110800000000008</v>
      </c>
      <c r="BF8" s="691">
        <v>8.2110800000000008</v>
      </c>
      <c r="BG8" s="691">
        <v>7.7441599999999999</v>
      </c>
      <c r="BH8" s="691">
        <v>7.5149999999999997</v>
      </c>
      <c r="BI8" s="691">
        <v>7.7948000000000004</v>
      </c>
      <c r="BJ8" s="691">
        <v>8.2110800000000008</v>
      </c>
      <c r="BK8" s="691">
        <v>8.2110800000000008</v>
      </c>
      <c r="BL8" s="691">
        <v>7.1762499999999996</v>
      </c>
      <c r="BM8" s="691">
        <v>6.8959400000000004</v>
      </c>
      <c r="BN8" s="691">
        <v>5.4165200000000002</v>
      </c>
      <c r="BO8" s="691">
        <v>7.6558000000000002</v>
      </c>
      <c r="BP8" s="691">
        <v>7.9462000000000002</v>
      </c>
      <c r="BQ8" s="691">
        <v>8.2110800000000008</v>
      </c>
      <c r="BR8" s="691">
        <v>8.2110800000000008</v>
      </c>
      <c r="BS8" s="691">
        <v>7.8490900000000003</v>
      </c>
      <c r="BT8" s="691">
        <v>5.9378000000000002</v>
      </c>
      <c r="BU8" s="691">
        <v>7.9462000000000002</v>
      </c>
      <c r="BV8" s="691">
        <v>8.2110800000000008</v>
      </c>
    </row>
    <row r="9" spans="1:74" ht="11.15" customHeight="1" x14ac:dyDescent="0.25">
      <c r="A9" s="499" t="s">
        <v>1245</v>
      </c>
      <c r="B9" s="502" t="s">
        <v>1202</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1.1161335269999999</v>
      </c>
      <c r="AZ9" s="690">
        <v>0.96488456</v>
      </c>
      <c r="BA9" s="690">
        <v>1.02623</v>
      </c>
      <c r="BB9" s="690">
        <v>1.060066</v>
      </c>
      <c r="BC9" s="691">
        <v>1.013056</v>
      </c>
      <c r="BD9" s="691">
        <v>0.98746120000000004</v>
      </c>
      <c r="BE9" s="691">
        <v>0.90521119999999999</v>
      </c>
      <c r="BF9" s="691">
        <v>0.79361250000000005</v>
      </c>
      <c r="BG9" s="691">
        <v>0.69059669999999995</v>
      </c>
      <c r="BH9" s="691">
        <v>0.71600419999999998</v>
      </c>
      <c r="BI9" s="691">
        <v>0.71392650000000002</v>
      </c>
      <c r="BJ9" s="691">
        <v>0.73108919999999999</v>
      </c>
      <c r="BK9" s="691">
        <v>0.87222489999999997</v>
      </c>
      <c r="BL9" s="691">
        <v>0.77137100000000003</v>
      </c>
      <c r="BM9" s="691">
        <v>0.88911929999999995</v>
      </c>
      <c r="BN9" s="691">
        <v>0.98642149999999995</v>
      </c>
      <c r="BO9" s="691">
        <v>0.97260420000000003</v>
      </c>
      <c r="BP9" s="691">
        <v>0.9767768</v>
      </c>
      <c r="BQ9" s="691">
        <v>0.90794149999999996</v>
      </c>
      <c r="BR9" s="691">
        <v>0.80440920000000005</v>
      </c>
      <c r="BS9" s="691">
        <v>0.7065977</v>
      </c>
      <c r="BT9" s="691">
        <v>0.74020350000000001</v>
      </c>
      <c r="BU9" s="691">
        <v>0.74380239999999997</v>
      </c>
      <c r="BV9" s="691">
        <v>0.76200409999999996</v>
      </c>
    </row>
    <row r="10" spans="1:74" ht="11.15" customHeight="1" x14ac:dyDescent="0.25">
      <c r="A10" s="499" t="s">
        <v>1246</v>
      </c>
      <c r="B10" s="502" t="s">
        <v>1305</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10.294616494</v>
      </c>
      <c r="BA10" s="690">
        <v>10.54585</v>
      </c>
      <c r="BB10" s="690">
        <v>9.6316229999999994</v>
      </c>
      <c r="BC10" s="691">
        <v>8.622458</v>
      </c>
      <c r="BD10" s="691">
        <v>6.918577</v>
      </c>
      <c r="BE10" s="691">
        <v>5.7075230000000001</v>
      </c>
      <c r="BF10" s="691">
        <v>6.4455539999999996</v>
      </c>
      <c r="BG10" s="691">
        <v>8.0737839999999998</v>
      </c>
      <c r="BH10" s="691">
        <v>8.3441069999999993</v>
      </c>
      <c r="BI10" s="691">
        <v>10.435090000000001</v>
      </c>
      <c r="BJ10" s="691">
        <v>10.47255</v>
      </c>
      <c r="BK10" s="691">
        <v>11.073259999999999</v>
      </c>
      <c r="BL10" s="691">
        <v>10.5367</v>
      </c>
      <c r="BM10" s="691">
        <v>11.419219999999999</v>
      </c>
      <c r="BN10" s="691">
        <v>10.198539999999999</v>
      </c>
      <c r="BO10" s="691">
        <v>9.0098839999999996</v>
      </c>
      <c r="BP10" s="691">
        <v>7.4650220000000003</v>
      </c>
      <c r="BQ10" s="691">
        <v>6.1610740000000002</v>
      </c>
      <c r="BR10" s="691">
        <v>6.940906</v>
      </c>
      <c r="BS10" s="691">
        <v>8.5867210000000007</v>
      </c>
      <c r="BT10" s="691">
        <v>8.7860949999999995</v>
      </c>
      <c r="BU10" s="691">
        <v>10.856590000000001</v>
      </c>
      <c r="BV10" s="691">
        <v>10.812849999999999</v>
      </c>
    </row>
    <row r="11" spans="1:74" ht="11.15" customHeight="1" x14ac:dyDescent="0.25">
      <c r="A11" s="499" t="s">
        <v>1247</v>
      </c>
      <c r="B11" s="500" t="s">
        <v>1306</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0.48730311599999998</v>
      </c>
      <c r="BA11" s="690">
        <v>0.57451600000000003</v>
      </c>
      <c r="BB11" s="690">
        <v>0.3583961</v>
      </c>
      <c r="BC11" s="691">
        <v>0.53284810000000005</v>
      </c>
      <c r="BD11" s="691">
        <v>0.43505349999999998</v>
      </c>
      <c r="BE11" s="691">
        <v>0.59018709999999996</v>
      </c>
      <c r="BF11" s="691">
        <v>0.58129339999999996</v>
      </c>
      <c r="BG11" s="691">
        <v>0.41804649999999999</v>
      </c>
      <c r="BH11" s="691">
        <v>0.26801390000000003</v>
      </c>
      <c r="BI11" s="691">
        <v>0.43477280000000001</v>
      </c>
      <c r="BJ11" s="691">
        <v>0.4671941</v>
      </c>
      <c r="BK11" s="691">
        <v>0.48886109999999999</v>
      </c>
      <c r="BL11" s="691">
        <v>0.46910059999999998</v>
      </c>
      <c r="BM11" s="691">
        <v>0.55479219999999996</v>
      </c>
      <c r="BN11" s="691">
        <v>0.36092689999999999</v>
      </c>
      <c r="BO11" s="691">
        <v>0.51759999999999995</v>
      </c>
      <c r="BP11" s="691">
        <v>0.44809310000000002</v>
      </c>
      <c r="BQ11" s="691">
        <v>0.52252019999999999</v>
      </c>
      <c r="BR11" s="691">
        <v>0.5445354</v>
      </c>
      <c r="BS11" s="691">
        <v>0.40700989999999998</v>
      </c>
      <c r="BT11" s="691">
        <v>0.31726910000000003</v>
      </c>
      <c r="BU11" s="691">
        <v>0.48462719999999998</v>
      </c>
      <c r="BV11" s="691">
        <v>0.50085610000000003</v>
      </c>
    </row>
    <row r="12" spans="1:74" ht="11.15" customHeight="1" x14ac:dyDescent="0.25">
      <c r="A12" s="499" t="s">
        <v>1248</v>
      </c>
      <c r="B12" s="500" t="s">
        <v>1206</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53.214868373999998</v>
      </c>
      <c r="AB12" s="690">
        <v>49.083245660999999</v>
      </c>
      <c r="AC12" s="690">
        <v>45.902722793999999</v>
      </c>
      <c r="AD12" s="690">
        <v>39.746782754000002</v>
      </c>
      <c r="AE12" s="690">
        <v>42.390427418999998</v>
      </c>
      <c r="AF12" s="690">
        <v>51.373284165999998</v>
      </c>
      <c r="AG12" s="690">
        <v>60.660901918999997</v>
      </c>
      <c r="AH12" s="690">
        <v>57.861584669000003</v>
      </c>
      <c r="AI12" s="690">
        <v>46.900907218</v>
      </c>
      <c r="AJ12" s="690">
        <v>45.756907652000002</v>
      </c>
      <c r="AK12" s="690">
        <v>45.697260563999997</v>
      </c>
      <c r="AL12" s="690">
        <v>53.369650143000001</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62.423800943000003</v>
      </c>
      <c r="AZ12" s="690">
        <v>53.621956978999997</v>
      </c>
      <c r="BA12" s="690">
        <v>51.317360000000001</v>
      </c>
      <c r="BB12" s="690">
        <v>46.546410000000002</v>
      </c>
      <c r="BC12" s="691">
        <v>50.894570000000002</v>
      </c>
      <c r="BD12" s="691">
        <v>57.759770000000003</v>
      </c>
      <c r="BE12" s="691">
        <v>63.69068</v>
      </c>
      <c r="BF12" s="691">
        <v>62.635219999999997</v>
      </c>
      <c r="BG12" s="691">
        <v>52.715980000000002</v>
      </c>
      <c r="BH12" s="691">
        <v>50.567250000000001</v>
      </c>
      <c r="BI12" s="691">
        <v>49.277450000000002</v>
      </c>
      <c r="BJ12" s="691">
        <v>55.048119999999997</v>
      </c>
      <c r="BK12" s="691">
        <v>57.839350000000003</v>
      </c>
      <c r="BL12" s="691">
        <v>50.397570000000002</v>
      </c>
      <c r="BM12" s="691">
        <v>51.63523</v>
      </c>
      <c r="BN12" s="691">
        <v>46.42924</v>
      </c>
      <c r="BO12" s="691">
        <v>50.111420000000003</v>
      </c>
      <c r="BP12" s="691">
        <v>57.419629999999998</v>
      </c>
      <c r="BQ12" s="691">
        <v>62.943010000000001</v>
      </c>
      <c r="BR12" s="691">
        <v>62.377859999999998</v>
      </c>
      <c r="BS12" s="691">
        <v>52.105919999999998</v>
      </c>
      <c r="BT12" s="691">
        <v>48.602699999999999</v>
      </c>
      <c r="BU12" s="691">
        <v>49.30115</v>
      </c>
      <c r="BV12" s="691">
        <v>54.667200000000001</v>
      </c>
    </row>
    <row r="13" spans="1:74" ht="11.15" customHeight="1" x14ac:dyDescent="0.25">
      <c r="A13" s="499" t="s">
        <v>1249</v>
      </c>
      <c r="B13" s="500" t="s">
        <v>1307</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54.504762022000001</v>
      </c>
      <c r="AB13" s="690">
        <v>50.499143383000003</v>
      </c>
      <c r="AC13" s="690">
        <v>48.945590961000001</v>
      </c>
      <c r="AD13" s="690">
        <v>42.495961258000001</v>
      </c>
      <c r="AE13" s="690">
        <v>45.441313639000001</v>
      </c>
      <c r="AF13" s="690">
        <v>54.319260337000003</v>
      </c>
      <c r="AG13" s="690">
        <v>63.010781389000002</v>
      </c>
      <c r="AH13" s="690">
        <v>59.819725841999997</v>
      </c>
      <c r="AI13" s="690">
        <v>49.614174992000002</v>
      </c>
      <c r="AJ13" s="690">
        <v>48.135000421000001</v>
      </c>
      <c r="AK13" s="690">
        <v>47.561069764999999</v>
      </c>
      <c r="AL13" s="690">
        <v>52.932965005</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60.739102181</v>
      </c>
      <c r="AZ13" s="690">
        <v>53.003570472</v>
      </c>
      <c r="BA13" s="690">
        <v>50.939128672000002</v>
      </c>
      <c r="BB13" s="690">
        <v>47.180095041000001</v>
      </c>
      <c r="BC13" s="691">
        <v>53.048679999999997</v>
      </c>
      <c r="BD13" s="691">
        <v>58.925130000000003</v>
      </c>
      <c r="BE13" s="691">
        <v>64.626140000000007</v>
      </c>
      <c r="BF13" s="691">
        <v>64.041030000000006</v>
      </c>
      <c r="BG13" s="691">
        <v>54.612969999999997</v>
      </c>
      <c r="BH13" s="691">
        <v>51.847290000000001</v>
      </c>
      <c r="BI13" s="691">
        <v>51.009639999999997</v>
      </c>
      <c r="BJ13" s="691">
        <v>57.120980000000003</v>
      </c>
      <c r="BK13" s="691">
        <v>59.263669999999998</v>
      </c>
      <c r="BL13" s="691">
        <v>51.137390000000003</v>
      </c>
      <c r="BM13" s="691">
        <v>52.360770000000002</v>
      </c>
      <c r="BN13" s="691">
        <v>48.592570000000002</v>
      </c>
      <c r="BO13" s="691">
        <v>52.94896</v>
      </c>
      <c r="BP13" s="691">
        <v>58.940480000000001</v>
      </c>
      <c r="BQ13" s="691">
        <v>64.693520000000007</v>
      </c>
      <c r="BR13" s="691">
        <v>64.707319999999996</v>
      </c>
      <c r="BS13" s="691">
        <v>54.934829999999998</v>
      </c>
      <c r="BT13" s="691">
        <v>52.525889999999997</v>
      </c>
      <c r="BU13" s="691">
        <v>51.730379999999997</v>
      </c>
      <c r="BV13" s="691">
        <v>58.033410000000003</v>
      </c>
    </row>
    <row r="14" spans="1:74" ht="11.15" customHeight="1" x14ac:dyDescent="0.25">
      <c r="A14" s="517"/>
      <c r="B14" s="131" t="s">
        <v>1326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5" customHeight="1" x14ac:dyDescent="0.25">
      <c r="A15" s="499" t="s">
        <v>1250</v>
      </c>
      <c r="B15" s="500" t="s">
        <v>82</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5.0755424539999998</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3.6709463809999998</v>
      </c>
      <c r="BA15" s="690">
        <v>3.5698599999999998</v>
      </c>
      <c r="BB15" s="690">
        <v>3.4736120000000001</v>
      </c>
      <c r="BC15" s="691">
        <v>4.077032</v>
      </c>
      <c r="BD15" s="691">
        <v>6.9795069999999999</v>
      </c>
      <c r="BE15" s="691">
        <v>8.2955810000000003</v>
      </c>
      <c r="BF15" s="691">
        <v>7.3547159999999998</v>
      </c>
      <c r="BG15" s="691">
        <v>4.5199319999999998</v>
      </c>
      <c r="BH15" s="691">
        <v>4.643065</v>
      </c>
      <c r="BI15" s="691">
        <v>3.1725690000000002</v>
      </c>
      <c r="BJ15" s="691">
        <v>3.1552039999999999</v>
      </c>
      <c r="BK15" s="691">
        <v>4.1364169999999998</v>
      </c>
      <c r="BL15" s="691">
        <v>3.2564299999999999</v>
      </c>
      <c r="BM15" s="691">
        <v>3.0083489999999999</v>
      </c>
      <c r="BN15" s="691">
        <v>3.0174059999999998</v>
      </c>
      <c r="BO15" s="691">
        <v>3.9608989999999999</v>
      </c>
      <c r="BP15" s="691">
        <v>7.0476380000000001</v>
      </c>
      <c r="BQ15" s="691">
        <v>8.1205149999999993</v>
      </c>
      <c r="BR15" s="691">
        <v>7.63089</v>
      </c>
      <c r="BS15" s="691">
        <v>4.2569999999999997</v>
      </c>
      <c r="BT15" s="691">
        <v>3.9161280000000001</v>
      </c>
      <c r="BU15" s="691">
        <v>3.1385890000000001</v>
      </c>
      <c r="BV15" s="691">
        <v>4.1379650000000003</v>
      </c>
    </row>
    <row r="16" spans="1:74" ht="11.15" customHeight="1" x14ac:dyDescent="0.25">
      <c r="A16" s="499" t="s">
        <v>1251</v>
      </c>
      <c r="B16" s="500" t="s">
        <v>81</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7.2348706629999997</v>
      </c>
      <c r="BA16" s="690">
        <v>5.9061659999999998</v>
      </c>
      <c r="BB16" s="690">
        <v>3.9715449999999999</v>
      </c>
      <c r="BC16" s="691">
        <v>4.9212699999999998</v>
      </c>
      <c r="BD16" s="691">
        <v>8.5075830000000003</v>
      </c>
      <c r="BE16" s="691">
        <v>10.53594</v>
      </c>
      <c r="BF16" s="691">
        <v>10.25145</v>
      </c>
      <c r="BG16" s="691">
        <v>8.1331199999999999</v>
      </c>
      <c r="BH16" s="691">
        <v>5.7957390000000002</v>
      </c>
      <c r="BI16" s="691">
        <v>5.5116529999999999</v>
      </c>
      <c r="BJ16" s="691">
        <v>7.1266239999999996</v>
      </c>
      <c r="BK16" s="691">
        <v>8.4631059999999998</v>
      </c>
      <c r="BL16" s="691">
        <v>6.771801</v>
      </c>
      <c r="BM16" s="691">
        <v>5.3009230000000001</v>
      </c>
      <c r="BN16" s="691">
        <v>3.3721130000000001</v>
      </c>
      <c r="BO16" s="691">
        <v>4.9607830000000002</v>
      </c>
      <c r="BP16" s="691">
        <v>8.3369730000000004</v>
      </c>
      <c r="BQ16" s="691">
        <v>10.02209</v>
      </c>
      <c r="BR16" s="691">
        <v>9.8063090000000006</v>
      </c>
      <c r="BS16" s="691">
        <v>8.4919799999999999</v>
      </c>
      <c r="BT16" s="691">
        <v>5.7843270000000002</v>
      </c>
      <c r="BU16" s="691">
        <v>5.4114409999999999</v>
      </c>
      <c r="BV16" s="691">
        <v>7.8455940000000002</v>
      </c>
    </row>
    <row r="17" spans="1:74" ht="11.15" customHeight="1" x14ac:dyDescent="0.25">
      <c r="A17" s="499" t="s">
        <v>1252</v>
      </c>
      <c r="B17" s="502" t="s">
        <v>84</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1.339143</v>
      </c>
      <c r="BA17" s="690">
        <v>1.4643999999999999</v>
      </c>
      <c r="BB17" s="690">
        <v>1.4033599999999999</v>
      </c>
      <c r="BC17" s="691">
        <v>1.47342</v>
      </c>
      <c r="BD17" s="691">
        <v>1.4258900000000001</v>
      </c>
      <c r="BE17" s="691">
        <v>1.47342</v>
      </c>
      <c r="BF17" s="691">
        <v>1.47342</v>
      </c>
      <c r="BG17" s="691">
        <v>1.1170800000000001</v>
      </c>
      <c r="BH17" s="691">
        <v>7.3639999999999997E-2</v>
      </c>
      <c r="BI17" s="691">
        <v>0.99807999999999997</v>
      </c>
      <c r="BJ17" s="691">
        <v>1.47342</v>
      </c>
      <c r="BK17" s="691">
        <v>1.47342</v>
      </c>
      <c r="BL17" s="691">
        <v>1.33083</v>
      </c>
      <c r="BM17" s="691">
        <v>1.47342</v>
      </c>
      <c r="BN17" s="691">
        <v>1.4258900000000001</v>
      </c>
      <c r="BO17" s="691">
        <v>1.47342</v>
      </c>
      <c r="BP17" s="691">
        <v>1.4258900000000001</v>
      </c>
      <c r="BQ17" s="691">
        <v>1.47342</v>
      </c>
      <c r="BR17" s="691">
        <v>1.47342</v>
      </c>
      <c r="BS17" s="691">
        <v>1.4258900000000001</v>
      </c>
      <c r="BT17" s="691">
        <v>1.47342</v>
      </c>
      <c r="BU17" s="691">
        <v>1.4258900000000001</v>
      </c>
      <c r="BV17" s="691">
        <v>1.47342</v>
      </c>
    </row>
    <row r="18" spans="1:74" ht="11.15" customHeight="1" x14ac:dyDescent="0.25">
      <c r="A18" s="499" t="s">
        <v>1253</v>
      </c>
      <c r="B18" s="502" t="s">
        <v>1202</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1.4351483199999999</v>
      </c>
      <c r="BA18" s="690">
        <v>1.422841</v>
      </c>
      <c r="BB18" s="690">
        <v>1.528591</v>
      </c>
      <c r="BC18" s="691">
        <v>1.584071</v>
      </c>
      <c r="BD18" s="691">
        <v>1.4631339999999999</v>
      </c>
      <c r="BE18" s="691">
        <v>1.4706870000000001</v>
      </c>
      <c r="BF18" s="691">
        <v>1.270097</v>
      </c>
      <c r="BG18" s="691">
        <v>1.137373</v>
      </c>
      <c r="BH18" s="691">
        <v>1.0812139999999999</v>
      </c>
      <c r="BI18" s="691">
        <v>1.0070190000000001</v>
      </c>
      <c r="BJ18" s="691">
        <v>1.0010760000000001</v>
      </c>
      <c r="BK18" s="691">
        <v>1.399135</v>
      </c>
      <c r="BL18" s="691">
        <v>1.2305159999999999</v>
      </c>
      <c r="BM18" s="691">
        <v>1.2963480000000001</v>
      </c>
      <c r="BN18" s="691">
        <v>1.5107330000000001</v>
      </c>
      <c r="BO18" s="691">
        <v>1.6419820000000001</v>
      </c>
      <c r="BP18" s="691">
        <v>1.55647</v>
      </c>
      <c r="BQ18" s="691">
        <v>1.597072</v>
      </c>
      <c r="BR18" s="691">
        <v>1.391956</v>
      </c>
      <c r="BS18" s="691">
        <v>1.2581329999999999</v>
      </c>
      <c r="BT18" s="691">
        <v>1.2036610000000001</v>
      </c>
      <c r="BU18" s="691">
        <v>1.128131</v>
      </c>
      <c r="BV18" s="691">
        <v>1.1264209999999999</v>
      </c>
    </row>
    <row r="19" spans="1:74" ht="11.15" customHeight="1" x14ac:dyDescent="0.25">
      <c r="A19" s="499" t="s">
        <v>1254</v>
      </c>
      <c r="B19" s="502" t="s">
        <v>1305</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7.0419704569999997</v>
      </c>
      <c r="AB19" s="690">
        <v>7.1052820150000002</v>
      </c>
      <c r="AC19" s="690">
        <v>7.1503119140000004</v>
      </c>
      <c r="AD19" s="690">
        <v>7.4011570879999997</v>
      </c>
      <c r="AE19" s="690">
        <v>6.5277194439999997</v>
      </c>
      <c r="AF19" s="690">
        <v>8.5106385150000001</v>
      </c>
      <c r="AG19" s="690">
        <v>5.547771225</v>
      </c>
      <c r="AH19" s="690">
        <v>5.9132013590000003</v>
      </c>
      <c r="AI19" s="690">
        <v>6.0499404280000002</v>
      </c>
      <c r="AJ19" s="690">
        <v>7.2902613220000001</v>
      </c>
      <c r="AK19" s="690">
        <v>8.3284656219999995</v>
      </c>
      <c r="AL19" s="690">
        <v>7.7990669959999996</v>
      </c>
      <c r="AM19" s="690">
        <v>7.56342084</v>
      </c>
      <c r="AN19" s="690">
        <v>5.6294933619999998</v>
      </c>
      <c r="AO19" s="690">
        <v>9.7383479899999994</v>
      </c>
      <c r="AP19" s="690">
        <v>9.020177018</v>
      </c>
      <c r="AQ19" s="690">
        <v>8.3504589090000003</v>
      </c>
      <c r="AR19" s="690">
        <v>6.4321590000000004</v>
      </c>
      <c r="AS19" s="690">
        <v>5.3738865389999999</v>
      </c>
      <c r="AT19" s="690">
        <v>7.3999707089999998</v>
      </c>
      <c r="AU19" s="690">
        <v>7.7644240299999998</v>
      </c>
      <c r="AV19" s="690">
        <v>8.1702954430000005</v>
      </c>
      <c r="AW19" s="690">
        <v>8.4702063089999999</v>
      </c>
      <c r="AX19" s="690">
        <v>9.7193963879999998</v>
      </c>
      <c r="AY19" s="690">
        <v>9.1445678689999994</v>
      </c>
      <c r="AZ19" s="690">
        <v>9.165903213</v>
      </c>
      <c r="BA19" s="690">
        <v>10.66297</v>
      </c>
      <c r="BB19" s="690">
        <v>10.51995</v>
      </c>
      <c r="BC19" s="691">
        <v>9.2300260000000005</v>
      </c>
      <c r="BD19" s="691">
        <v>7.3294410000000001</v>
      </c>
      <c r="BE19" s="691">
        <v>6.1495259999999998</v>
      </c>
      <c r="BF19" s="691">
        <v>8.1789269999999998</v>
      </c>
      <c r="BG19" s="691">
        <v>9.0376460000000005</v>
      </c>
      <c r="BH19" s="691">
        <v>8.9603900000000003</v>
      </c>
      <c r="BI19" s="691">
        <v>9.4919220000000006</v>
      </c>
      <c r="BJ19" s="691">
        <v>10.7499</v>
      </c>
      <c r="BK19" s="691">
        <v>9.8418069999999993</v>
      </c>
      <c r="BL19" s="691">
        <v>10.12459</v>
      </c>
      <c r="BM19" s="691">
        <v>11.598800000000001</v>
      </c>
      <c r="BN19" s="691">
        <v>11.12917</v>
      </c>
      <c r="BO19" s="691">
        <v>9.6733930000000008</v>
      </c>
      <c r="BP19" s="691">
        <v>7.5717650000000001</v>
      </c>
      <c r="BQ19" s="691">
        <v>6.338489</v>
      </c>
      <c r="BR19" s="691">
        <v>8.4393569999999993</v>
      </c>
      <c r="BS19" s="691">
        <v>9.6712959999999999</v>
      </c>
      <c r="BT19" s="691">
        <v>9.4212450000000008</v>
      </c>
      <c r="BU19" s="691">
        <v>9.4951319999999999</v>
      </c>
      <c r="BV19" s="691">
        <v>11.22176</v>
      </c>
    </row>
    <row r="20" spans="1:74" ht="11.15" customHeight="1" x14ac:dyDescent="0.25">
      <c r="A20" s="499" t="s">
        <v>1255</v>
      </c>
      <c r="B20" s="500" t="s">
        <v>1306</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6.482512E-2</v>
      </c>
      <c r="BA20" s="690">
        <v>5.2055999999999998E-2</v>
      </c>
      <c r="BB20" s="690">
        <v>3.7309700000000001E-2</v>
      </c>
      <c r="BC20" s="691">
        <v>4.2324899999999999E-2</v>
      </c>
      <c r="BD20" s="691">
        <v>5.9714499999999997E-2</v>
      </c>
      <c r="BE20" s="691">
        <v>4.6309799999999998E-2</v>
      </c>
      <c r="BF20" s="691">
        <v>4.5681199999999998E-2</v>
      </c>
      <c r="BG20" s="691">
        <v>4.13532E-2</v>
      </c>
      <c r="BH20" s="691">
        <v>4.1974900000000002E-2</v>
      </c>
      <c r="BI20" s="691">
        <v>5.2408499999999997E-2</v>
      </c>
      <c r="BJ20" s="691">
        <v>5.4641000000000002E-2</v>
      </c>
      <c r="BK20" s="691">
        <v>6.71649E-2</v>
      </c>
      <c r="BL20" s="691">
        <v>9.2154299999999995E-2</v>
      </c>
      <c r="BM20" s="691">
        <v>5.0479000000000003E-2</v>
      </c>
      <c r="BN20" s="691">
        <v>3.6793399999999997E-2</v>
      </c>
      <c r="BO20" s="691">
        <v>4.1593999999999999E-2</v>
      </c>
      <c r="BP20" s="691">
        <v>6.1822299999999997E-2</v>
      </c>
      <c r="BQ20" s="691">
        <v>4.7194899999999998E-2</v>
      </c>
      <c r="BR20" s="691">
        <v>4.7853699999999999E-2</v>
      </c>
      <c r="BS20" s="691">
        <v>3.5902299999999998E-2</v>
      </c>
      <c r="BT20" s="691">
        <v>4.3763000000000003E-2</v>
      </c>
      <c r="BU20" s="691">
        <v>5.7181599999999999E-2</v>
      </c>
      <c r="BV20" s="691">
        <v>5.7731200000000003E-2</v>
      </c>
    </row>
    <row r="21" spans="1:74" ht="11.15" customHeight="1" x14ac:dyDescent="0.25">
      <c r="A21" s="499" t="s">
        <v>1256</v>
      </c>
      <c r="B21" s="500" t="s">
        <v>1206</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22.340636493000002</v>
      </c>
      <c r="AB21" s="690">
        <v>21.290755376</v>
      </c>
      <c r="AC21" s="690">
        <v>19.628467119</v>
      </c>
      <c r="AD21" s="690">
        <v>18.634940896</v>
      </c>
      <c r="AE21" s="690">
        <v>19.262142008000001</v>
      </c>
      <c r="AF21" s="690">
        <v>24.119215896</v>
      </c>
      <c r="AG21" s="690">
        <v>26.469315758</v>
      </c>
      <c r="AH21" s="690">
        <v>25.285449144000001</v>
      </c>
      <c r="AI21" s="690">
        <v>20.429763283</v>
      </c>
      <c r="AJ21" s="690">
        <v>19.614732837999998</v>
      </c>
      <c r="AK21" s="690">
        <v>19.570438727999999</v>
      </c>
      <c r="AL21" s="690">
        <v>22.256741176999999</v>
      </c>
      <c r="AM21" s="690">
        <v>23.252343928999998</v>
      </c>
      <c r="AN21" s="690">
        <v>21.455256453000001</v>
      </c>
      <c r="AO21" s="690">
        <v>21.00826489</v>
      </c>
      <c r="AP21" s="690">
        <v>19.195532131</v>
      </c>
      <c r="AQ21" s="690">
        <v>20.640001812000001</v>
      </c>
      <c r="AR21" s="690">
        <v>24.871912289000001</v>
      </c>
      <c r="AS21" s="690">
        <v>26.456197435</v>
      </c>
      <c r="AT21" s="690">
        <v>28.066946000000002</v>
      </c>
      <c r="AU21" s="690">
        <v>23.960464270999999</v>
      </c>
      <c r="AV21" s="690">
        <v>21.230868055999998</v>
      </c>
      <c r="AW21" s="690">
        <v>20.921771920000001</v>
      </c>
      <c r="AX21" s="690">
        <v>22.576648409000001</v>
      </c>
      <c r="AY21" s="690">
        <v>25.174577029999998</v>
      </c>
      <c r="AZ21" s="690">
        <v>22.910836697000001</v>
      </c>
      <c r="BA21" s="690">
        <v>23.078289999999999</v>
      </c>
      <c r="BB21" s="690">
        <v>20.934370000000001</v>
      </c>
      <c r="BC21" s="691">
        <v>21.328140000000001</v>
      </c>
      <c r="BD21" s="691">
        <v>25.765270000000001</v>
      </c>
      <c r="BE21" s="691">
        <v>27.97146</v>
      </c>
      <c r="BF21" s="691">
        <v>28.574290000000001</v>
      </c>
      <c r="BG21" s="691">
        <v>23.986499999999999</v>
      </c>
      <c r="BH21" s="691">
        <v>20.596019999999999</v>
      </c>
      <c r="BI21" s="691">
        <v>20.233650000000001</v>
      </c>
      <c r="BJ21" s="691">
        <v>23.560870000000001</v>
      </c>
      <c r="BK21" s="691">
        <v>25.381049999999998</v>
      </c>
      <c r="BL21" s="691">
        <v>22.806319999999999</v>
      </c>
      <c r="BM21" s="691">
        <v>22.72832</v>
      </c>
      <c r="BN21" s="691">
        <v>20.49211</v>
      </c>
      <c r="BO21" s="691">
        <v>21.75207</v>
      </c>
      <c r="BP21" s="691">
        <v>26.00056</v>
      </c>
      <c r="BQ21" s="691">
        <v>27.598790000000001</v>
      </c>
      <c r="BR21" s="691">
        <v>28.78979</v>
      </c>
      <c r="BS21" s="691">
        <v>25.1402</v>
      </c>
      <c r="BT21" s="691">
        <v>21.84254</v>
      </c>
      <c r="BU21" s="691">
        <v>20.656359999999999</v>
      </c>
      <c r="BV21" s="691">
        <v>25.86289</v>
      </c>
    </row>
    <row r="22" spans="1:74" ht="11.15" customHeight="1" x14ac:dyDescent="0.25">
      <c r="A22" s="499" t="s">
        <v>1257</v>
      </c>
      <c r="B22" s="500" t="s">
        <v>1307</v>
      </c>
      <c r="C22" s="690">
        <v>23.753776988999999</v>
      </c>
      <c r="D22" s="690">
        <v>20.579000529999998</v>
      </c>
      <c r="E22" s="690">
        <v>20.047440945000002</v>
      </c>
      <c r="F22" s="690">
        <v>19.377390592000001</v>
      </c>
      <c r="G22" s="690">
        <v>22.320698392000001</v>
      </c>
      <c r="H22" s="690">
        <v>25.009028928999999</v>
      </c>
      <c r="I22" s="690">
        <v>27.141930426999998</v>
      </c>
      <c r="J22" s="690">
        <v>26.012827316999999</v>
      </c>
      <c r="K22" s="690">
        <v>21.443209190000001</v>
      </c>
      <c r="L22" s="690">
        <v>19.816734383</v>
      </c>
      <c r="M22" s="690">
        <v>20.696433031000002</v>
      </c>
      <c r="N22" s="690">
        <v>22.194051455</v>
      </c>
      <c r="O22" s="690">
        <v>23.470289055999999</v>
      </c>
      <c r="P22" s="690">
        <v>21.262574740000002</v>
      </c>
      <c r="Q22" s="690">
        <v>21.248079622999999</v>
      </c>
      <c r="R22" s="690">
        <v>19.232370082999999</v>
      </c>
      <c r="S22" s="690">
        <v>21.378027318000001</v>
      </c>
      <c r="T22" s="690">
        <v>23.416628478</v>
      </c>
      <c r="U22" s="690">
        <v>26.572947189000001</v>
      </c>
      <c r="V22" s="690">
        <v>26.220776379</v>
      </c>
      <c r="W22" s="690">
        <v>23.485448363</v>
      </c>
      <c r="X22" s="690">
        <v>19.894085619999998</v>
      </c>
      <c r="Y22" s="690">
        <v>20.462139332</v>
      </c>
      <c r="Z22" s="690">
        <v>21.926145160000001</v>
      </c>
      <c r="AA22" s="690">
        <v>22.639949578</v>
      </c>
      <c r="AB22" s="690">
        <v>21.157397032999999</v>
      </c>
      <c r="AC22" s="690">
        <v>20.048428683000001</v>
      </c>
      <c r="AD22" s="690">
        <v>18.410531385999999</v>
      </c>
      <c r="AE22" s="690">
        <v>19.724738434999999</v>
      </c>
      <c r="AF22" s="690">
        <v>24.400128847000001</v>
      </c>
      <c r="AG22" s="690">
        <v>27.200133576999999</v>
      </c>
      <c r="AH22" s="690">
        <v>26.53863875</v>
      </c>
      <c r="AI22" s="690">
        <v>21.042966137000001</v>
      </c>
      <c r="AJ22" s="690">
        <v>20.224731789</v>
      </c>
      <c r="AK22" s="690">
        <v>19.168866345000001</v>
      </c>
      <c r="AL22" s="690">
        <v>21.936812832000001</v>
      </c>
      <c r="AM22" s="690">
        <v>22.889073016000001</v>
      </c>
      <c r="AN22" s="690">
        <v>22.294464790999999</v>
      </c>
      <c r="AO22" s="690">
        <v>20.360466791</v>
      </c>
      <c r="AP22" s="690">
        <v>19.566676118</v>
      </c>
      <c r="AQ22" s="690">
        <v>20.974851051000002</v>
      </c>
      <c r="AR22" s="690">
        <v>24.948149331</v>
      </c>
      <c r="AS22" s="690">
        <v>26.725489459999999</v>
      </c>
      <c r="AT22" s="690">
        <v>28.004989985999998</v>
      </c>
      <c r="AU22" s="690">
        <v>23.781544748999998</v>
      </c>
      <c r="AV22" s="690">
        <v>20.212631462000001</v>
      </c>
      <c r="AW22" s="690">
        <v>20.249552693999998</v>
      </c>
      <c r="AX22" s="690">
        <v>21.544679995999999</v>
      </c>
      <c r="AY22" s="690">
        <v>24.269373989999998</v>
      </c>
      <c r="AZ22" s="690">
        <v>21.603920015</v>
      </c>
      <c r="BA22" s="690">
        <v>22.392594546000002</v>
      </c>
      <c r="BB22" s="690">
        <v>20.680205581999999</v>
      </c>
      <c r="BC22" s="691">
        <v>20.523119999999999</v>
      </c>
      <c r="BD22" s="691">
        <v>25.334679999999999</v>
      </c>
      <c r="BE22" s="691">
        <v>27.703140000000001</v>
      </c>
      <c r="BF22" s="691">
        <v>28.011479999999999</v>
      </c>
      <c r="BG22" s="691">
        <v>23.027090000000001</v>
      </c>
      <c r="BH22" s="691">
        <v>20.336449999999999</v>
      </c>
      <c r="BI22" s="691">
        <v>19.996929999999999</v>
      </c>
      <c r="BJ22" s="691">
        <v>22.021470000000001</v>
      </c>
      <c r="BK22" s="691">
        <v>24.42839</v>
      </c>
      <c r="BL22" s="691">
        <v>21.23075</v>
      </c>
      <c r="BM22" s="691">
        <v>21.41142</v>
      </c>
      <c r="BN22" s="691">
        <v>19.466899999999999</v>
      </c>
      <c r="BO22" s="691">
        <v>20.641349999999999</v>
      </c>
      <c r="BP22" s="691">
        <v>25.759129999999999</v>
      </c>
      <c r="BQ22" s="691">
        <v>27.59787</v>
      </c>
      <c r="BR22" s="691">
        <v>28.456849999999999</v>
      </c>
      <c r="BS22" s="691">
        <v>23.393910000000002</v>
      </c>
      <c r="BT22" s="691">
        <v>20.483270000000001</v>
      </c>
      <c r="BU22" s="691">
        <v>20.164000000000001</v>
      </c>
      <c r="BV22" s="691">
        <v>22.078790000000001</v>
      </c>
    </row>
    <row r="23" spans="1:74" ht="11.15" customHeight="1" x14ac:dyDescent="0.25">
      <c r="A23" s="517"/>
      <c r="B23" s="131" t="s">
        <v>1310</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74" ht="11.15" customHeight="1" x14ac:dyDescent="0.25">
      <c r="A24" s="499" t="s">
        <v>1258</v>
      </c>
      <c r="B24" s="500" t="s">
        <v>82</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11.943634081000001</v>
      </c>
      <c r="BA24" s="690">
        <v>9.0863110000000002</v>
      </c>
      <c r="BB24" s="690">
        <v>8.7432130000000008</v>
      </c>
      <c r="BC24" s="691">
        <v>10.89522</v>
      </c>
      <c r="BD24" s="691">
        <v>15.053229999999999</v>
      </c>
      <c r="BE24" s="691">
        <v>19.768439999999998</v>
      </c>
      <c r="BF24" s="691">
        <v>19.35669</v>
      </c>
      <c r="BG24" s="691">
        <v>15.086830000000001</v>
      </c>
      <c r="BH24" s="691">
        <v>10.6982</v>
      </c>
      <c r="BI24" s="691">
        <v>9.0384759999999993</v>
      </c>
      <c r="BJ24" s="691">
        <v>10.74358</v>
      </c>
      <c r="BK24" s="691">
        <v>11.24995</v>
      </c>
      <c r="BL24" s="691">
        <v>8.2993009999999998</v>
      </c>
      <c r="BM24" s="691">
        <v>7.5902149999999997</v>
      </c>
      <c r="BN24" s="691">
        <v>7.214855</v>
      </c>
      <c r="BO24" s="691">
        <v>8.8356239999999993</v>
      </c>
      <c r="BP24" s="691">
        <v>12.9427</v>
      </c>
      <c r="BQ24" s="691">
        <v>17.70186</v>
      </c>
      <c r="BR24" s="691">
        <v>18.111319999999999</v>
      </c>
      <c r="BS24" s="691">
        <v>12.92525</v>
      </c>
      <c r="BT24" s="691">
        <v>9.6663200000000007</v>
      </c>
      <c r="BU24" s="691">
        <v>8.0445080000000004</v>
      </c>
      <c r="BV24" s="691">
        <v>9.6283220000000007</v>
      </c>
    </row>
    <row r="25" spans="1:74" ht="11.15" customHeight="1" x14ac:dyDescent="0.25">
      <c r="A25" s="499" t="s">
        <v>1259</v>
      </c>
      <c r="B25" s="500" t="s">
        <v>81</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5.9782404580000001</v>
      </c>
      <c r="BA25" s="690">
        <v>5.4035640000000003</v>
      </c>
      <c r="BB25" s="690">
        <v>4.5096759999999998</v>
      </c>
      <c r="BC25" s="691">
        <v>5.8650060000000002</v>
      </c>
      <c r="BD25" s="691">
        <v>7.3559999999999999</v>
      </c>
      <c r="BE25" s="691">
        <v>7.8637079999999999</v>
      </c>
      <c r="BF25" s="691">
        <v>7.6071629999999999</v>
      </c>
      <c r="BG25" s="691">
        <v>6.9707140000000001</v>
      </c>
      <c r="BH25" s="691">
        <v>6.1579470000000001</v>
      </c>
      <c r="BI25" s="691">
        <v>5.5713619999999997</v>
      </c>
      <c r="BJ25" s="691">
        <v>6.1586600000000002</v>
      </c>
      <c r="BK25" s="691">
        <v>6.4519820000000001</v>
      </c>
      <c r="BL25" s="691">
        <v>5.6121210000000001</v>
      </c>
      <c r="BM25" s="691">
        <v>4.5350289999999998</v>
      </c>
      <c r="BN25" s="691">
        <v>4.997973</v>
      </c>
      <c r="BO25" s="691">
        <v>5.9896880000000001</v>
      </c>
      <c r="BP25" s="691">
        <v>7.3196649999999996</v>
      </c>
      <c r="BQ25" s="691">
        <v>7.8461949999999998</v>
      </c>
      <c r="BR25" s="691">
        <v>7.5910000000000002</v>
      </c>
      <c r="BS25" s="691">
        <v>6.9009989999999997</v>
      </c>
      <c r="BT25" s="691">
        <v>6.1487999999999996</v>
      </c>
      <c r="BU25" s="691">
        <v>5.455082</v>
      </c>
      <c r="BV25" s="691">
        <v>6.1122589999999999</v>
      </c>
    </row>
    <row r="26" spans="1:74" ht="11.15" customHeight="1" x14ac:dyDescent="0.25">
      <c r="A26" s="499" t="s">
        <v>1260</v>
      </c>
      <c r="B26" s="502" t="s">
        <v>84</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3.436429</v>
      </c>
      <c r="BA26" s="690">
        <v>3.7699699999999998</v>
      </c>
      <c r="BB26" s="690">
        <v>3.0676199999999998</v>
      </c>
      <c r="BC26" s="691">
        <v>3.3492799999999998</v>
      </c>
      <c r="BD26" s="691">
        <v>3.5758399999999999</v>
      </c>
      <c r="BE26" s="691">
        <v>3.69503</v>
      </c>
      <c r="BF26" s="691">
        <v>3.69503</v>
      </c>
      <c r="BG26" s="691">
        <v>3.2047500000000002</v>
      </c>
      <c r="BH26" s="691">
        <v>3.5766399999999998</v>
      </c>
      <c r="BI26" s="691">
        <v>3.5758399999999999</v>
      </c>
      <c r="BJ26" s="691">
        <v>3.69503</v>
      </c>
      <c r="BK26" s="691">
        <v>3.69503</v>
      </c>
      <c r="BL26" s="691">
        <v>3.33745</v>
      </c>
      <c r="BM26" s="691">
        <v>3.69503</v>
      </c>
      <c r="BN26" s="691">
        <v>2.0554000000000001</v>
      </c>
      <c r="BO26" s="691">
        <v>3.3452899999999999</v>
      </c>
      <c r="BP26" s="691">
        <v>3.5758399999999999</v>
      </c>
      <c r="BQ26" s="691">
        <v>3.69503</v>
      </c>
      <c r="BR26" s="691">
        <v>3.69503</v>
      </c>
      <c r="BS26" s="691">
        <v>3.5758399999999999</v>
      </c>
      <c r="BT26" s="691">
        <v>3.0303499999999999</v>
      </c>
      <c r="BU26" s="691">
        <v>3.43222</v>
      </c>
      <c r="BV26" s="691">
        <v>3.69503</v>
      </c>
    </row>
    <row r="27" spans="1:74" ht="11.15" customHeight="1" x14ac:dyDescent="0.25">
      <c r="A27" s="499" t="s">
        <v>1261</v>
      </c>
      <c r="B27" s="502" t="s">
        <v>1202</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5.9501959E-2</v>
      </c>
      <c r="BA27" s="690">
        <v>6.9051100000000004E-2</v>
      </c>
      <c r="BB27" s="690">
        <v>7.6677999999999996E-2</v>
      </c>
      <c r="BC27" s="691">
        <v>7.1664599999999995E-2</v>
      </c>
      <c r="BD27" s="691">
        <v>6.3622799999999993E-2</v>
      </c>
      <c r="BE27" s="691">
        <v>5.3900000000000003E-2</v>
      </c>
      <c r="BF27" s="691">
        <v>4.5144400000000001E-2</v>
      </c>
      <c r="BG27" s="691">
        <v>4.6688599999999997E-2</v>
      </c>
      <c r="BH27" s="691">
        <v>3.6588700000000002E-2</v>
      </c>
      <c r="BI27" s="691">
        <v>3.5673200000000002E-2</v>
      </c>
      <c r="BJ27" s="691">
        <v>3.5135800000000002E-2</v>
      </c>
      <c r="BK27" s="691">
        <v>4.9981999999999999E-2</v>
      </c>
      <c r="BL27" s="691">
        <v>4.5838400000000001E-2</v>
      </c>
      <c r="BM27" s="691">
        <v>6.2251300000000002E-2</v>
      </c>
      <c r="BN27" s="691">
        <v>7.2800199999999995E-2</v>
      </c>
      <c r="BO27" s="691">
        <v>6.9681900000000005E-2</v>
      </c>
      <c r="BP27" s="691">
        <v>6.2673400000000004E-2</v>
      </c>
      <c r="BQ27" s="691">
        <v>5.34146E-2</v>
      </c>
      <c r="BR27" s="691">
        <v>4.4904199999999998E-2</v>
      </c>
      <c r="BS27" s="691">
        <v>4.65736E-2</v>
      </c>
      <c r="BT27" s="691">
        <v>3.6529800000000001E-2</v>
      </c>
      <c r="BU27" s="691">
        <v>3.5645000000000003E-2</v>
      </c>
      <c r="BV27" s="691">
        <v>3.5121399999999997E-2</v>
      </c>
    </row>
    <row r="28" spans="1:74" ht="11.15" customHeight="1" x14ac:dyDescent="0.25">
      <c r="A28" s="499" t="s">
        <v>1262</v>
      </c>
      <c r="B28" s="502" t="s">
        <v>1305</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9.6113359500000008</v>
      </c>
      <c r="BA28" s="690">
        <v>11.854749999999999</v>
      </c>
      <c r="BB28" s="690">
        <v>13.67493</v>
      </c>
      <c r="BC28" s="691">
        <v>13.440939999999999</v>
      </c>
      <c r="BD28" s="691">
        <v>11.08127</v>
      </c>
      <c r="BE28" s="691">
        <v>9.2232570000000003</v>
      </c>
      <c r="BF28" s="691">
        <v>10.62721</v>
      </c>
      <c r="BG28" s="691">
        <v>10.460710000000001</v>
      </c>
      <c r="BH28" s="691">
        <v>11.25938</v>
      </c>
      <c r="BI28" s="691">
        <v>10.715809999999999</v>
      </c>
      <c r="BJ28" s="691">
        <v>11.89353</v>
      </c>
      <c r="BK28" s="691">
        <v>10.760439999999999</v>
      </c>
      <c r="BL28" s="691">
        <v>11.534700000000001</v>
      </c>
      <c r="BM28" s="691">
        <v>13.20645</v>
      </c>
      <c r="BN28" s="691">
        <v>14.84994</v>
      </c>
      <c r="BO28" s="691">
        <v>15.263500000000001</v>
      </c>
      <c r="BP28" s="691">
        <v>12.749890000000001</v>
      </c>
      <c r="BQ28" s="691">
        <v>10.676</v>
      </c>
      <c r="BR28" s="691">
        <v>11.734059999999999</v>
      </c>
      <c r="BS28" s="691">
        <v>11.7559</v>
      </c>
      <c r="BT28" s="691">
        <v>12.48076</v>
      </c>
      <c r="BU28" s="691">
        <v>11.60242</v>
      </c>
      <c r="BV28" s="691">
        <v>12.75442</v>
      </c>
    </row>
    <row r="29" spans="1:74" ht="11.15" customHeight="1" x14ac:dyDescent="0.25">
      <c r="A29" s="499" t="s">
        <v>1263</v>
      </c>
      <c r="B29" s="500" t="s">
        <v>1306</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0.10798841100000001</v>
      </c>
      <c r="BA29" s="690">
        <v>9.2962799999999998E-2</v>
      </c>
      <c r="BB29" s="690">
        <v>0.1096188</v>
      </c>
      <c r="BC29" s="691">
        <v>9.7096100000000005E-2</v>
      </c>
      <c r="BD29" s="691">
        <v>0.1034417</v>
      </c>
      <c r="BE29" s="691">
        <v>0.1184453</v>
      </c>
      <c r="BF29" s="691">
        <v>0.14112769999999999</v>
      </c>
      <c r="BG29" s="691">
        <v>0.1233621</v>
      </c>
      <c r="BH29" s="691">
        <v>0.13488539999999999</v>
      </c>
      <c r="BI29" s="691">
        <v>0.1311677</v>
      </c>
      <c r="BJ29" s="691">
        <v>0.12914320000000001</v>
      </c>
      <c r="BK29" s="691">
        <v>0.1221675</v>
      </c>
      <c r="BL29" s="691">
        <v>0.10012020000000001</v>
      </c>
      <c r="BM29" s="691">
        <v>7.6920199999999994E-2</v>
      </c>
      <c r="BN29" s="691">
        <v>9.6449900000000005E-2</v>
      </c>
      <c r="BO29" s="691">
        <v>9.9657200000000001E-2</v>
      </c>
      <c r="BP29" s="691">
        <v>0.1027907</v>
      </c>
      <c r="BQ29" s="691">
        <v>0.1093822</v>
      </c>
      <c r="BR29" s="691">
        <v>0.13228490000000001</v>
      </c>
      <c r="BS29" s="691">
        <v>0.1185826</v>
      </c>
      <c r="BT29" s="691">
        <v>0.13742950000000001</v>
      </c>
      <c r="BU29" s="691">
        <v>0.13298109999999999</v>
      </c>
      <c r="BV29" s="691">
        <v>0.12552530000000001</v>
      </c>
    </row>
    <row r="30" spans="1:74" ht="11.15" customHeight="1" x14ac:dyDescent="0.25">
      <c r="A30" s="499" t="s">
        <v>1264</v>
      </c>
      <c r="B30" s="500" t="s">
        <v>1206</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31.137129859000002</v>
      </c>
      <c r="BA30" s="690">
        <v>30.276610000000002</v>
      </c>
      <c r="BB30" s="690">
        <v>30.181740000000001</v>
      </c>
      <c r="BC30" s="691">
        <v>33.719200000000001</v>
      </c>
      <c r="BD30" s="691">
        <v>37.233400000000003</v>
      </c>
      <c r="BE30" s="691">
        <v>40.72278</v>
      </c>
      <c r="BF30" s="691">
        <v>41.472369999999998</v>
      </c>
      <c r="BG30" s="691">
        <v>35.893059999999998</v>
      </c>
      <c r="BH30" s="691">
        <v>31.86364</v>
      </c>
      <c r="BI30" s="691">
        <v>29.06833</v>
      </c>
      <c r="BJ30" s="691">
        <v>32.655090000000001</v>
      </c>
      <c r="BK30" s="691">
        <v>32.329549999999998</v>
      </c>
      <c r="BL30" s="691">
        <v>28.92953</v>
      </c>
      <c r="BM30" s="691">
        <v>29.165890000000001</v>
      </c>
      <c r="BN30" s="691">
        <v>29.287420000000001</v>
      </c>
      <c r="BO30" s="691">
        <v>33.603439999999999</v>
      </c>
      <c r="BP30" s="691">
        <v>36.75356</v>
      </c>
      <c r="BQ30" s="691">
        <v>40.081870000000002</v>
      </c>
      <c r="BR30" s="691">
        <v>41.308599999999998</v>
      </c>
      <c r="BS30" s="691">
        <v>35.323140000000002</v>
      </c>
      <c r="BT30" s="691">
        <v>31.50019</v>
      </c>
      <c r="BU30" s="691">
        <v>28.702860000000001</v>
      </c>
      <c r="BV30" s="691">
        <v>32.350679999999997</v>
      </c>
    </row>
    <row r="31" spans="1:74" ht="11.15" customHeight="1" x14ac:dyDescent="0.25">
      <c r="A31" s="499" t="s">
        <v>1265</v>
      </c>
      <c r="B31" s="500" t="s">
        <v>1307</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31.137129859000002</v>
      </c>
      <c r="BA31" s="690">
        <v>30.276610000000002</v>
      </c>
      <c r="BB31" s="690">
        <v>30.181740000000001</v>
      </c>
      <c r="BC31" s="691">
        <v>33.719200000000001</v>
      </c>
      <c r="BD31" s="691">
        <v>37.233400000000003</v>
      </c>
      <c r="BE31" s="691">
        <v>40.72278</v>
      </c>
      <c r="BF31" s="691">
        <v>41.472369999999998</v>
      </c>
      <c r="BG31" s="691">
        <v>35.893059999999998</v>
      </c>
      <c r="BH31" s="691">
        <v>31.86364</v>
      </c>
      <c r="BI31" s="691">
        <v>29.06833</v>
      </c>
      <c r="BJ31" s="691">
        <v>32.655090000000001</v>
      </c>
      <c r="BK31" s="691">
        <v>32.329549999999998</v>
      </c>
      <c r="BL31" s="691">
        <v>28.92953</v>
      </c>
      <c r="BM31" s="691">
        <v>29.165890000000001</v>
      </c>
      <c r="BN31" s="691">
        <v>29.287420000000001</v>
      </c>
      <c r="BO31" s="691">
        <v>33.603439999999999</v>
      </c>
      <c r="BP31" s="691">
        <v>36.75356</v>
      </c>
      <c r="BQ31" s="691">
        <v>40.081870000000002</v>
      </c>
      <c r="BR31" s="691">
        <v>41.308599999999998</v>
      </c>
      <c r="BS31" s="691">
        <v>35.323140000000002</v>
      </c>
      <c r="BT31" s="691">
        <v>31.50019</v>
      </c>
      <c r="BU31" s="691">
        <v>28.702860000000001</v>
      </c>
      <c r="BV31" s="691">
        <v>32.350679999999997</v>
      </c>
    </row>
    <row r="32" spans="1:74" ht="11.15" customHeight="1" x14ac:dyDescent="0.25">
      <c r="A32" s="517"/>
      <c r="B32" s="131" t="s">
        <v>1327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333"/>
      <c r="BD32" s="333"/>
      <c r="BE32" s="333"/>
      <c r="BF32" s="333"/>
      <c r="BG32" s="333"/>
      <c r="BH32" s="333"/>
      <c r="BI32" s="333"/>
      <c r="BJ32" s="333"/>
      <c r="BK32" s="333"/>
      <c r="BL32" s="333"/>
      <c r="BM32" s="333"/>
      <c r="BN32" s="333"/>
      <c r="BO32" s="333"/>
      <c r="BP32" s="333"/>
      <c r="BQ32" s="333"/>
      <c r="BR32" s="333"/>
      <c r="BS32" s="333"/>
      <c r="BT32" s="333"/>
      <c r="BU32" s="333"/>
      <c r="BV32" s="333"/>
    </row>
    <row r="33" spans="1:74" ht="11.15" customHeight="1" x14ac:dyDescent="0.25">
      <c r="A33" s="499" t="s">
        <v>1266</v>
      </c>
      <c r="B33" s="500" t="s">
        <v>82</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6.5008418499999996</v>
      </c>
      <c r="BA33" s="690">
        <v>7.9031520000000004</v>
      </c>
      <c r="BB33" s="690">
        <v>6.2415570000000002</v>
      </c>
      <c r="BC33" s="691">
        <v>4.5785609999999997</v>
      </c>
      <c r="BD33" s="691">
        <v>8.1186190000000007</v>
      </c>
      <c r="BE33" s="691">
        <v>9.9861160000000009</v>
      </c>
      <c r="BF33" s="691">
        <v>10.64739</v>
      </c>
      <c r="BG33" s="691">
        <v>10.22044</v>
      </c>
      <c r="BH33" s="691">
        <v>6.77867</v>
      </c>
      <c r="BI33" s="691">
        <v>7.7020569999999999</v>
      </c>
      <c r="BJ33" s="691">
        <v>9.2297829999999994</v>
      </c>
      <c r="BK33" s="691">
        <v>11.02913</v>
      </c>
      <c r="BL33" s="691">
        <v>6.685568</v>
      </c>
      <c r="BM33" s="691">
        <v>6.6724189999999997</v>
      </c>
      <c r="BN33" s="691">
        <v>3.0446900000000001</v>
      </c>
      <c r="BO33" s="691">
        <v>3.8902139999999998</v>
      </c>
      <c r="BP33" s="691">
        <v>7.6162580000000002</v>
      </c>
      <c r="BQ33" s="691">
        <v>8.7578899999999997</v>
      </c>
      <c r="BR33" s="691">
        <v>8.968731</v>
      </c>
      <c r="BS33" s="691">
        <v>8.7102579999999996</v>
      </c>
      <c r="BT33" s="691">
        <v>8.0762370000000008</v>
      </c>
      <c r="BU33" s="691">
        <v>7.3854959999999998</v>
      </c>
      <c r="BV33" s="691">
        <v>7.6821409999999997</v>
      </c>
    </row>
    <row r="34" spans="1:74" ht="11.15" customHeight="1" x14ac:dyDescent="0.25">
      <c r="A34" s="499" t="s">
        <v>1267</v>
      </c>
      <c r="B34" s="500" t="s">
        <v>81</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6.7233937360000002</v>
      </c>
      <c r="BA34" s="690">
        <v>7.8616190000000001</v>
      </c>
      <c r="BB34" s="690">
        <v>5.4301389999999996</v>
      </c>
      <c r="BC34" s="691">
        <v>5.1388369999999997</v>
      </c>
      <c r="BD34" s="691">
        <v>6.2757480000000001</v>
      </c>
      <c r="BE34" s="691">
        <v>8.2441099999999992</v>
      </c>
      <c r="BF34" s="691">
        <v>8.6949039999999993</v>
      </c>
      <c r="BG34" s="691">
        <v>7.8654510000000002</v>
      </c>
      <c r="BH34" s="691">
        <v>6.2149939999999999</v>
      </c>
      <c r="BI34" s="691">
        <v>7.051202</v>
      </c>
      <c r="BJ34" s="691">
        <v>7.9579930000000001</v>
      </c>
      <c r="BK34" s="691">
        <v>6.8800090000000003</v>
      </c>
      <c r="BL34" s="691">
        <v>6.2198289999999998</v>
      </c>
      <c r="BM34" s="691">
        <v>7.8233639999999998</v>
      </c>
      <c r="BN34" s="691">
        <v>5.5875180000000002</v>
      </c>
      <c r="BO34" s="691">
        <v>4.6626029999999998</v>
      </c>
      <c r="BP34" s="691">
        <v>5.9180080000000004</v>
      </c>
      <c r="BQ34" s="691">
        <v>8.2537769999999995</v>
      </c>
      <c r="BR34" s="691">
        <v>8.8535039999999992</v>
      </c>
      <c r="BS34" s="691">
        <v>7.6659449999999998</v>
      </c>
      <c r="BT34" s="691">
        <v>4.3491720000000003</v>
      </c>
      <c r="BU34" s="691">
        <v>5.7446229999999998</v>
      </c>
      <c r="BV34" s="691">
        <v>7.50474</v>
      </c>
    </row>
    <row r="35" spans="1:74" ht="11.15" customHeight="1" x14ac:dyDescent="0.25">
      <c r="A35" s="499" t="s">
        <v>1268</v>
      </c>
      <c r="B35" s="502" t="s">
        <v>84</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0.75590000000000002</v>
      </c>
      <c r="BA35" s="690">
        <v>0.87468000000000001</v>
      </c>
      <c r="BB35" s="690">
        <v>0.84587000000000001</v>
      </c>
      <c r="BC35" s="691">
        <v>0.80906</v>
      </c>
      <c r="BD35" s="691">
        <v>0.78295999999999999</v>
      </c>
      <c r="BE35" s="691">
        <v>0.80906</v>
      </c>
      <c r="BF35" s="691">
        <v>0.80906</v>
      </c>
      <c r="BG35" s="691">
        <v>0.78295999999999999</v>
      </c>
      <c r="BH35" s="691">
        <v>0.80906</v>
      </c>
      <c r="BI35" s="691">
        <v>0.78295999999999999</v>
      </c>
      <c r="BJ35" s="691">
        <v>0.80906</v>
      </c>
      <c r="BK35" s="691">
        <v>0.80906</v>
      </c>
      <c r="BL35" s="691">
        <v>0.73077000000000003</v>
      </c>
      <c r="BM35" s="691">
        <v>0.80906</v>
      </c>
      <c r="BN35" s="691">
        <v>0.78295999999999999</v>
      </c>
      <c r="BO35" s="691">
        <v>0.13916000000000001</v>
      </c>
      <c r="BP35" s="691">
        <v>0.28061999999999998</v>
      </c>
      <c r="BQ35" s="691">
        <v>0.80906</v>
      </c>
      <c r="BR35" s="691">
        <v>0.80906</v>
      </c>
      <c r="BS35" s="691">
        <v>0.78295999999999999</v>
      </c>
      <c r="BT35" s="691">
        <v>0.80906</v>
      </c>
      <c r="BU35" s="691">
        <v>0.78295999999999999</v>
      </c>
      <c r="BV35" s="691">
        <v>0.80906</v>
      </c>
    </row>
    <row r="36" spans="1:74" ht="11.15" customHeight="1" x14ac:dyDescent="0.25">
      <c r="A36" s="499" t="s">
        <v>1269</v>
      </c>
      <c r="B36" s="502" t="s">
        <v>1202</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14.682659042999999</v>
      </c>
      <c r="AZ36" s="690">
        <v>12.128632001</v>
      </c>
      <c r="BA36" s="690">
        <v>12.45</v>
      </c>
      <c r="BB36" s="690">
        <v>10.10553</v>
      </c>
      <c r="BC36" s="691">
        <v>14.763780000000001</v>
      </c>
      <c r="BD36" s="691">
        <v>15.16104</v>
      </c>
      <c r="BE36" s="691">
        <v>13.18516</v>
      </c>
      <c r="BF36" s="691">
        <v>10.048439999999999</v>
      </c>
      <c r="BG36" s="691">
        <v>7.9908349999999997</v>
      </c>
      <c r="BH36" s="691">
        <v>7.9941899999999997</v>
      </c>
      <c r="BI36" s="691">
        <v>9.5477819999999998</v>
      </c>
      <c r="BJ36" s="691">
        <v>10.2302</v>
      </c>
      <c r="BK36" s="691">
        <v>11.703810000000001</v>
      </c>
      <c r="BL36" s="691">
        <v>10.50961</v>
      </c>
      <c r="BM36" s="691">
        <v>11.30752</v>
      </c>
      <c r="BN36" s="691">
        <v>11.31569</v>
      </c>
      <c r="BO36" s="691">
        <v>14.576790000000001</v>
      </c>
      <c r="BP36" s="691">
        <v>14.75576</v>
      </c>
      <c r="BQ36" s="691">
        <v>12.61192</v>
      </c>
      <c r="BR36" s="691">
        <v>9.7879699999999996</v>
      </c>
      <c r="BS36" s="691">
        <v>7.8458649999999999</v>
      </c>
      <c r="BT36" s="691">
        <v>7.893599</v>
      </c>
      <c r="BU36" s="691">
        <v>9.5345410000000008</v>
      </c>
      <c r="BV36" s="691">
        <v>10.322480000000001</v>
      </c>
    </row>
    <row r="37" spans="1:74" ht="11.15" customHeight="1" x14ac:dyDescent="0.25">
      <c r="A37" s="499" t="s">
        <v>1270</v>
      </c>
      <c r="B37" s="502" t="s">
        <v>1305</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6.2309383199999999</v>
      </c>
      <c r="BA37" s="690">
        <v>6.2138739999999997</v>
      </c>
      <c r="BB37" s="690">
        <v>6.0721049999999996</v>
      </c>
      <c r="BC37" s="691">
        <v>6.1505780000000003</v>
      </c>
      <c r="BD37" s="691">
        <v>5.4705060000000003</v>
      </c>
      <c r="BE37" s="691">
        <v>5.3109279999999996</v>
      </c>
      <c r="BF37" s="691">
        <v>5.567151</v>
      </c>
      <c r="BG37" s="691">
        <v>5.3462959999999997</v>
      </c>
      <c r="BH37" s="691">
        <v>5.6277999999999997</v>
      </c>
      <c r="BI37" s="691">
        <v>5.9264419999999998</v>
      </c>
      <c r="BJ37" s="691">
        <v>6.6686379999999996</v>
      </c>
      <c r="BK37" s="691">
        <v>6.1949009999999998</v>
      </c>
      <c r="BL37" s="691">
        <v>6.2511400000000004</v>
      </c>
      <c r="BM37" s="691">
        <v>7.1246850000000004</v>
      </c>
      <c r="BN37" s="691">
        <v>6.4124210000000001</v>
      </c>
      <c r="BO37" s="691">
        <v>6.9070999999999998</v>
      </c>
      <c r="BP37" s="691">
        <v>5.6129389999999999</v>
      </c>
      <c r="BQ37" s="691">
        <v>5.536594</v>
      </c>
      <c r="BR37" s="691">
        <v>6.1533290000000003</v>
      </c>
      <c r="BS37" s="691">
        <v>5.5278710000000002</v>
      </c>
      <c r="BT37" s="691">
        <v>5.7197829999999996</v>
      </c>
      <c r="BU37" s="691">
        <v>6.5711959999999996</v>
      </c>
      <c r="BV37" s="691">
        <v>7.5462400000000001</v>
      </c>
    </row>
    <row r="38" spans="1:74" ht="11.15" customHeight="1" x14ac:dyDescent="0.25">
      <c r="A38" s="499" t="s">
        <v>1271</v>
      </c>
      <c r="B38" s="500" t="s">
        <v>1306</v>
      </c>
      <c r="C38" s="690">
        <v>3.7035160999999997E-2</v>
      </c>
      <c r="D38" s="690">
        <v>3.6546041000000001E-2</v>
      </c>
      <c r="E38" s="690">
        <v>4.2477549000000003E-2</v>
      </c>
      <c r="F38" s="690">
        <v>3.2523418999999998E-2</v>
      </c>
      <c r="G38" s="690">
        <v>4.1237243E-2</v>
      </c>
      <c r="H38" s="690">
        <v>4.1251833000000002E-2</v>
      </c>
      <c r="I38" s="690">
        <v>4.5696034000000003E-2</v>
      </c>
      <c r="J38" s="690">
        <v>5.3824787999999998E-2</v>
      </c>
      <c r="K38" s="690">
        <v>6.1552325999999997E-2</v>
      </c>
      <c r="L38" s="690">
        <v>4.8916290000000001E-2</v>
      </c>
      <c r="M38" s="690">
        <v>4.1293036999999998E-2</v>
      </c>
      <c r="N38" s="690">
        <v>2.8509929E-2</v>
      </c>
      <c r="O38" s="690">
        <v>-9.4361000004000001E-5</v>
      </c>
      <c r="P38" s="690">
        <v>6.3695840000000002E-3</v>
      </c>
      <c r="Q38" s="690">
        <v>9.8166969999999992E-3</v>
      </c>
      <c r="R38" s="690">
        <v>1.1548364E-2</v>
      </c>
      <c r="S38" s="690">
        <v>8.6579269999999993E-3</v>
      </c>
      <c r="T38" s="690">
        <v>1.5103916E-2</v>
      </c>
      <c r="U38" s="690">
        <v>1.033537E-2</v>
      </c>
      <c r="V38" s="690">
        <v>1.2190075999999999E-2</v>
      </c>
      <c r="W38" s="690">
        <v>7.3859069999999997E-3</v>
      </c>
      <c r="X38" s="690">
        <v>1.1713324000000001E-2</v>
      </c>
      <c r="Y38" s="690">
        <v>9.4780669999999997E-3</v>
      </c>
      <c r="Z38" s="690">
        <v>2.4613157E-2</v>
      </c>
      <c r="AA38" s="690">
        <v>-5.61098E-4</v>
      </c>
      <c r="AB38" s="690">
        <v>-1.497602E-3</v>
      </c>
      <c r="AC38" s="690">
        <v>-1.1154486999999999E-2</v>
      </c>
      <c r="AD38" s="690">
        <v>-1.2743892E-2</v>
      </c>
      <c r="AE38" s="690">
        <v>3.160024E-3</v>
      </c>
      <c r="AF38" s="690">
        <v>-4.3047850000000002E-3</v>
      </c>
      <c r="AG38" s="690">
        <v>-1.4917532000000001E-2</v>
      </c>
      <c r="AH38" s="690">
        <v>-1.4424531000000001E-2</v>
      </c>
      <c r="AI38" s="690">
        <v>-5.6305180000000002E-3</v>
      </c>
      <c r="AJ38" s="690">
        <v>2.2426829999999998E-2</v>
      </c>
      <c r="AK38" s="690">
        <v>1.1814006E-2</v>
      </c>
      <c r="AL38" s="690">
        <v>1.1429764E-2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6.3322648999999995E-2</v>
      </c>
      <c r="BA38" s="690">
        <v>5.8625400000000001E-2</v>
      </c>
      <c r="BB38" s="690">
        <v>6.5552200000000005E-2</v>
      </c>
      <c r="BC38" s="691">
        <v>2.7591000000000001E-2</v>
      </c>
      <c r="BD38" s="691">
        <v>6.27167E-2</v>
      </c>
      <c r="BE38" s="691">
        <v>5.9329699999999999E-2</v>
      </c>
      <c r="BF38" s="691">
        <v>6.9933200000000001E-2</v>
      </c>
      <c r="BG38" s="691">
        <v>6.2198799999999999E-2</v>
      </c>
      <c r="BH38" s="691">
        <v>4.8630100000000002E-2</v>
      </c>
      <c r="BI38" s="691">
        <v>3.1692699999999997E-2</v>
      </c>
      <c r="BJ38" s="691">
        <v>3.4710499999999998E-2</v>
      </c>
      <c r="BK38" s="691">
        <v>3.03047E-2</v>
      </c>
      <c r="BL38" s="691">
        <v>3.5059199999999999E-2</v>
      </c>
      <c r="BM38" s="691">
        <v>5.8280800000000001E-2</v>
      </c>
      <c r="BN38" s="691">
        <v>6.3189700000000001E-2</v>
      </c>
      <c r="BO38" s="691">
        <v>2.4927299999999999E-2</v>
      </c>
      <c r="BP38" s="691">
        <v>6.3287599999999999E-2</v>
      </c>
      <c r="BQ38" s="691">
        <v>5.9475199999999999E-2</v>
      </c>
      <c r="BR38" s="691">
        <v>7.5213500000000003E-2</v>
      </c>
      <c r="BS38" s="691">
        <v>5.8699300000000003E-2</v>
      </c>
      <c r="BT38" s="691">
        <v>5.2452499999999999E-2</v>
      </c>
      <c r="BU38" s="691">
        <v>3.9468799999999998E-2</v>
      </c>
      <c r="BV38" s="691">
        <v>4.2945799999999999E-2</v>
      </c>
    </row>
    <row r="39" spans="1:74" ht="11.15" customHeight="1" x14ac:dyDescent="0.25">
      <c r="A39" s="499" t="s">
        <v>1272</v>
      </c>
      <c r="B39" s="500" t="s">
        <v>1206</v>
      </c>
      <c r="C39" s="690">
        <v>35.138028706</v>
      </c>
      <c r="D39" s="690">
        <v>32.505756419999997</v>
      </c>
      <c r="E39" s="690">
        <v>33.505366117000001</v>
      </c>
      <c r="F39" s="690">
        <v>30.953417715</v>
      </c>
      <c r="G39" s="690">
        <v>32.155640355999999</v>
      </c>
      <c r="H39" s="690">
        <v>34.582809927</v>
      </c>
      <c r="I39" s="690">
        <v>38.500010326000002</v>
      </c>
      <c r="J39" s="690">
        <v>36.734015548999999</v>
      </c>
      <c r="K39" s="690">
        <v>32.102656431</v>
      </c>
      <c r="L39" s="690">
        <v>29.100895795</v>
      </c>
      <c r="M39" s="690">
        <v>30.723987288</v>
      </c>
      <c r="N39" s="690">
        <v>33.007901674000003</v>
      </c>
      <c r="O39" s="690">
        <v>34.328281771</v>
      </c>
      <c r="P39" s="690">
        <v>31.110584457000002</v>
      </c>
      <c r="Q39" s="690">
        <v>31.485414735999999</v>
      </c>
      <c r="R39" s="690">
        <v>28.492029603999999</v>
      </c>
      <c r="S39" s="690">
        <v>28.830231593000001</v>
      </c>
      <c r="T39" s="690">
        <v>31.160320112000001</v>
      </c>
      <c r="U39" s="690">
        <v>36.322691487999997</v>
      </c>
      <c r="V39" s="690">
        <v>36.913849063000001</v>
      </c>
      <c r="W39" s="690">
        <v>31.596723672</v>
      </c>
      <c r="X39" s="690">
        <v>29.043204531000001</v>
      </c>
      <c r="Y39" s="690">
        <v>31.065039137999999</v>
      </c>
      <c r="Z39" s="690">
        <v>33.290409285999999</v>
      </c>
      <c r="AA39" s="690">
        <v>34.432599125000003</v>
      </c>
      <c r="AB39" s="690">
        <v>33.098352789000003</v>
      </c>
      <c r="AC39" s="690">
        <v>31.575565485999999</v>
      </c>
      <c r="AD39" s="690">
        <v>27.762676845000001</v>
      </c>
      <c r="AE39" s="690">
        <v>29.920159713</v>
      </c>
      <c r="AF39" s="690">
        <v>31.394725492999999</v>
      </c>
      <c r="AG39" s="690">
        <v>36.023892105999998</v>
      </c>
      <c r="AH39" s="690">
        <v>36.172668106000003</v>
      </c>
      <c r="AI39" s="690">
        <v>30.664004252000002</v>
      </c>
      <c r="AJ39" s="690">
        <v>29.907008308999998</v>
      </c>
      <c r="AK39" s="690">
        <v>30.275512686999999</v>
      </c>
      <c r="AL39" s="690">
        <v>33.551240454999999</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37.022590346999998</v>
      </c>
      <c r="AZ39" s="690">
        <v>32.403028556000002</v>
      </c>
      <c r="BA39" s="690">
        <v>35.36195</v>
      </c>
      <c r="BB39" s="690">
        <v>28.760750000000002</v>
      </c>
      <c r="BC39" s="691">
        <v>31.468409999999999</v>
      </c>
      <c r="BD39" s="691">
        <v>35.871589999999998</v>
      </c>
      <c r="BE39" s="691">
        <v>37.594700000000003</v>
      </c>
      <c r="BF39" s="691">
        <v>35.836880000000001</v>
      </c>
      <c r="BG39" s="691">
        <v>32.268180000000001</v>
      </c>
      <c r="BH39" s="691">
        <v>27.47334</v>
      </c>
      <c r="BI39" s="691">
        <v>31.04214</v>
      </c>
      <c r="BJ39" s="691">
        <v>34.93038</v>
      </c>
      <c r="BK39" s="691">
        <v>36.647210000000001</v>
      </c>
      <c r="BL39" s="691">
        <v>30.431979999999999</v>
      </c>
      <c r="BM39" s="691">
        <v>33.79533</v>
      </c>
      <c r="BN39" s="691">
        <v>27.206469999999999</v>
      </c>
      <c r="BO39" s="691">
        <v>30.200800000000001</v>
      </c>
      <c r="BP39" s="691">
        <v>34.246870000000001</v>
      </c>
      <c r="BQ39" s="691">
        <v>36.02872</v>
      </c>
      <c r="BR39" s="691">
        <v>34.64781</v>
      </c>
      <c r="BS39" s="691">
        <v>30.5916</v>
      </c>
      <c r="BT39" s="691">
        <v>26.900300000000001</v>
      </c>
      <c r="BU39" s="691">
        <v>30.05828</v>
      </c>
      <c r="BV39" s="691">
        <v>33.907600000000002</v>
      </c>
    </row>
    <row r="40" spans="1:74" ht="11.15" customHeight="1" x14ac:dyDescent="0.25">
      <c r="A40" s="499" t="s">
        <v>1273</v>
      </c>
      <c r="B40" s="500" t="s">
        <v>1307</v>
      </c>
      <c r="C40" s="690">
        <v>31.310602195000001</v>
      </c>
      <c r="D40" s="690">
        <v>28.896552589999999</v>
      </c>
      <c r="E40" s="690">
        <v>30.008765554</v>
      </c>
      <c r="F40" s="690">
        <v>27.609924706000001</v>
      </c>
      <c r="G40" s="690">
        <v>28.623509783999999</v>
      </c>
      <c r="H40" s="690">
        <v>31.049172745</v>
      </c>
      <c r="I40" s="690">
        <v>35.188476508000001</v>
      </c>
      <c r="J40" s="690">
        <v>33.441103403</v>
      </c>
      <c r="K40" s="690">
        <v>29.265963278000001</v>
      </c>
      <c r="L40" s="690">
        <v>29.488574895999999</v>
      </c>
      <c r="M40" s="690">
        <v>30.597020936</v>
      </c>
      <c r="N40" s="690">
        <v>33.245583648</v>
      </c>
      <c r="O40" s="690">
        <v>32.685003432999999</v>
      </c>
      <c r="P40" s="690">
        <v>31.367204649000001</v>
      </c>
      <c r="Q40" s="690">
        <v>31.494385857000001</v>
      </c>
      <c r="R40" s="690">
        <v>27.580275390000001</v>
      </c>
      <c r="S40" s="690">
        <v>28.147571274000001</v>
      </c>
      <c r="T40" s="690">
        <v>30.127709159999998</v>
      </c>
      <c r="U40" s="690">
        <v>34.857442143</v>
      </c>
      <c r="V40" s="690">
        <v>35.154660692</v>
      </c>
      <c r="W40" s="690">
        <v>29.609482589999999</v>
      </c>
      <c r="X40" s="690">
        <v>29.077442678000001</v>
      </c>
      <c r="Y40" s="690">
        <v>29.653403765</v>
      </c>
      <c r="Z40" s="690">
        <v>32.120696477000003</v>
      </c>
      <c r="AA40" s="690">
        <v>32.950135254000003</v>
      </c>
      <c r="AB40" s="690">
        <v>30.898570306</v>
      </c>
      <c r="AC40" s="690">
        <v>30.195119216999998</v>
      </c>
      <c r="AD40" s="690">
        <v>26.973468997000001</v>
      </c>
      <c r="AE40" s="690">
        <v>28.465929283000001</v>
      </c>
      <c r="AF40" s="690">
        <v>30.199847951999999</v>
      </c>
      <c r="AG40" s="690">
        <v>34.613412034</v>
      </c>
      <c r="AH40" s="690">
        <v>34.724618896999999</v>
      </c>
      <c r="AI40" s="690">
        <v>29.137032926</v>
      </c>
      <c r="AJ40" s="690">
        <v>28.847167768999999</v>
      </c>
      <c r="AK40" s="690">
        <v>29.151577701000001</v>
      </c>
      <c r="AL40" s="690">
        <v>32.514724934</v>
      </c>
      <c r="AM40" s="690">
        <v>31.86533</v>
      </c>
      <c r="AN40" s="690">
        <v>28.08989</v>
      </c>
      <c r="AO40" s="690">
        <v>29.955729999999999</v>
      </c>
      <c r="AP40" s="690">
        <v>26.424849999999999</v>
      </c>
      <c r="AQ40" s="690">
        <v>28.327970000000001</v>
      </c>
      <c r="AR40" s="690">
        <v>31.449059999999999</v>
      </c>
      <c r="AS40" s="690">
        <v>36.405279999999998</v>
      </c>
      <c r="AT40" s="690">
        <v>33.201219999999999</v>
      </c>
      <c r="AU40" s="690">
        <v>28.12912</v>
      </c>
      <c r="AV40" s="690">
        <v>29.205390000000001</v>
      </c>
      <c r="AW40" s="690">
        <v>26.877120000000001</v>
      </c>
      <c r="AX40" s="690">
        <v>33.514620000000001</v>
      </c>
      <c r="AY40" s="690">
        <v>31.361740000000001</v>
      </c>
      <c r="AZ40" s="690">
        <v>27.239129999999999</v>
      </c>
      <c r="BA40" s="690">
        <v>32.591293301999997</v>
      </c>
      <c r="BB40" s="690">
        <v>26.445095786</v>
      </c>
      <c r="BC40" s="691">
        <v>27.867519999999999</v>
      </c>
      <c r="BD40" s="691">
        <v>31.935919999999999</v>
      </c>
      <c r="BE40" s="691">
        <v>34.373939999999997</v>
      </c>
      <c r="BF40" s="691">
        <v>32.849690000000002</v>
      </c>
      <c r="BG40" s="691">
        <v>28.348299999999998</v>
      </c>
      <c r="BH40" s="691">
        <v>27.031700000000001</v>
      </c>
      <c r="BI40" s="691">
        <v>28.852779999999999</v>
      </c>
      <c r="BJ40" s="691">
        <v>32.516260000000003</v>
      </c>
      <c r="BK40" s="691">
        <v>33.101140000000001</v>
      </c>
      <c r="BL40" s="691">
        <v>27.996420000000001</v>
      </c>
      <c r="BM40" s="691">
        <v>30.401140000000002</v>
      </c>
      <c r="BN40" s="691">
        <v>25.703309999999998</v>
      </c>
      <c r="BO40" s="691">
        <v>27.782859999999999</v>
      </c>
      <c r="BP40" s="691">
        <v>31.605979999999999</v>
      </c>
      <c r="BQ40" s="691">
        <v>34.051859999999998</v>
      </c>
      <c r="BR40" s="691">
        <v>32.83014</v>
      </c>
      <c r="BS40" s="691">
        <v>28.042819999999999</v>
      </c>
      <c r="BT40" s="691">
        <v>26.916550000000001</v>
      </c>
      <c r="BU40" s="691">
        <v>28.725059999999999</v>
      </c>
      <c r="BV40" s="691">
        <v>32.434170000000002</v>
      </c>
    </row>
    <row r="41" spans="1:74" ht="11.15" customHeight="1" x14ac:dyDescent="0.25">
      <c r="A41" s="517"/>
      <c r="B41" s="131" t="s">
        <v>1274</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333"/>
      <c r="BD41" s="333"/>
      <c r="BE41" s="333"/>
      <c r="BF41" s="333"/>
      <c r="BG41" s="333"/>
      <c r="BH41" s="333"/>
      <c r="BI41" s="333"/>
      <c r="BJ41" s="333"/>
      <c r="BK41" s="333"/>
      <c r="BL41" s="333"/>
      <c r="BM41" s="333"/>
      <c r="BN41" s="333"/>
      <c r="BO41" s="333"/>
      <c r="BP41" s="333"/>
      <c r="BQ41" s="333"/>
      <c r="BR41" s="333"/>
      <c r="BS41" s="333"/>
      <c r="BT41" s="333"/>
      <c r="BU41" s="333"/>
      <c r="BV41" s="333"/>
    </row>
    <row r="42" spans="1:74" ht="11.15" customHeight="1" x14ac:dyDescent="0.25">
      <c r="A42" s="499" t="s">
        <v>1275</v>
      </c>
      <c r="B42" s="500" t="s">
        <v>82</v>
      </c>
      <c r="C42" s="690">
        <v>2.1459455300000001</v>
      </c>
      <c r="D42" s="690">
        <v>1.9622146439999999</v>
      </c>
      <c r="E42" s="690">
        <v>2.0461752510000002</v>
      </c>
      <c r="F42" s="690">
        <v>2.8719166829999998</v>
      </c>
      <c r="G42" s="690">
        <v>3.4495430570000001</v>
      </c>
      <c r="H42" s="690">
        <v>4.4585258100000003</v>
      </c>
      <c r="I42" s="690">
        <v>5.8218915740000003</v>
      </c>
      <c r="J42" s="690">
        <v>6.1116572490000003</v>
      </c>
      <c r="K42" s="690">
        <v>5.6782145880000003</v>
      </c>
      <c r="L42" s="690">
        <v>4.5956744059999997</v>
      </c>
      <c r="M42" s="690">
        <v>3.5611192269999998</v>
      </c>
      <c r="N42" s="690">
        <v>3.8051086600000001</v>
      </c>
      <c r="O42" s="690">
        <v>3.5462626529999999</v>
      </c>
      <c r="P42" s="690">
        <v>3.172489444</v>
      </c>
      <c r="Q42" s="690">
        <v>3.3453249870000001</v>
      </c>
      <c r="R42" s="690">
        <v>3.7130245770000001</v>
      </c>
      <c r="S42" s="690">
        <v>3.7934420090000001</v>
      </c>
      <c r="T42" s="690">
        <v>5.1085731970000001</v>
      </c>
      <c r="U42" s="690">
        <v>6.3591903859999999</v>
      </c>
      <c r="V42" s="690">
        <v>6.5245669739999999</v>
      </c>
      <c r="W42" s="690">
        <v>5.7931127330000001</v>
      </c>
      <c r="X42" s="690">
        <v>5.1827521719999998</v>
      </c>
      <c r="Y42" s="690">
        <v>3.9390936889999999</v>
      </c>
      <c r="Z42" s="690">
        <v>5.0085879789999996</v>
      </c>
      <c r="AA42" s="690">
        <v>4.2607198840000002</v>
      </c>
      <c r="AB42" s="690">
        <v>4.0003018939999997</v>
      </c>
      <c r="AC42" s="690">
        <v>3.4593227579999999</v>
      </c>
      <c r="AD42" s="690">
        <v>4.0262660510000003</v>
      </c>
      <c r="AE42" s="690">
        <v>5.0919942479999998</v>
      </c>
      <c r="AF42" s="690">
        <v>5.4243597890000004</v>
      </c>
      <c r="AG42" s="690">
        <v>6.818562944</v>
      </c>
      <c r="AH42" s="690">
        <v>6.7922565119999998</v>
      </c>
      <c r="AI42" s="690">
        <v>5.9851288360000003</v>
      </c>
      <c r="AJ42" s="690">
        <v>5.3474225210000004</v>
      </c>
      <c r="AK42" s="690">
        <v>4.378184375</v>
      </c>
      <c r="AL42" s="690">
        <v>4.644762536</v>
      </c>
      <c r="AM42" s="690">
        <v>4.3772192140000001</v>
      </c>
      <c r="AN42" s="690">
        <v>2.6289674700000001</v>
      </c>
      <c r="AO42" s="690">
        <v>3.674747623</v>
      </c>
      <c r="AP42" s="690">
        <v>4.2863652749999996</v>
      </c>
      <c r="AQ42" s="690">
        <v>5.0577841550000002</v>
      </c>
      <c r="AR42" s="690">
        <v>5.9021157400000002</v>
      </c>
      <c r="AS42" s="690">
        <v>7.2164847319999996</v>
      </c>
      <c r="AT42" s="690">
        <v>6.6132926400000001</v>
      </c>
      <c r="AU42" s="690">
        <v>5.5933564259999997</v>
      </c>
      <c r="AV42" s="690">
        <v>4.3155452350000001</v>
      </c>
      <c r="AW42" s="690">
        <v>3.2329042870000002</v>
      </c>
      <c r="AX42" s="690">
        <v>3.9357824739999998</v>
      </c>
      <c r="AY42" s="690">
        <v>3.2374974189999999</v>
      </c>
      <c r="AZ42" s="690">
        <v>3.1137000370000001</v>
      </c>
      <c r="BA42" s="690">
        <v>2.4660600000000001</v>
      </c>
      <c r="BB42" s="690">
        <v>3.0719989999999999</v>
      </c>
      <c r="BC42" s="691">
        <v>3.7642639999999998</v>
      </c>
      <c r="BD42" s="691">
        <v>4.7026399999999997</v>
      </c>
      <c r="BE42" s="691">
        <v>6.1111659999999999</v>
      </c>
      <c r="BF42" s="691">
        <v>6.1237019999999998</v>
      </c>
      <c r="BG42" s="691">
        <v>4.788106</v>
      </c>
      <c r="BH42" s="691">
        <v>2.658334</v>
      </c>
      <c r="BI42" s="691">
        <v>3.6273</v>
      </c>
      <c r="BJ42" s="691">
        <v>3.5090840000000001</v>
      </c>
      <c r="BK42" s="691">
        <v>4.3311989999999998</v>
      </c>
      <c r="BL42" s="691">
        <v>3.3319969999999999</v>
      </c>
      <c r="BM42" s="691">
        <v>2.3652299999999999</v>
      </c>
      <c r="BN42" s="691">
        <v>2.7660130000000001</v>
      </c>
      <c r="BO42" s="691">
        <v>3.5853350000000002</v>
      </c>
      <c r="BP42" s="691">
        <v>4.4895360000000002</v>
      </c>
      <c r="BQ42" s="691">
        <v>5.433713</v>
      </c>
      <c r="BR42" s="691">
        <v>5.2755830000000001</v>
      </c>
      <c r="BS42" s="691">
        <v>4.2081949999999999</v>
      </c>
      <c r="BT42" s="691">
        <v>2.942345</v>
      </c>
      <c r="BU42" s="691">
        <v>3.3570890000000002</v>
      </c>
      <c r="BV42" s="691">
        <v>2.8955929999999999</v>
      </c>
    </row>
    <row r="43" spans="1:74" ht="11.15" customHeight="1" x14ac:dyDescent="0.25">
      <c r="A43" s="499" t="s">
        <v>1276</v>
      </c>
      <c r="B43" s="500" t="s">
        <v>81</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1.9440898630000001</v>
      </c>
      <c r="BA43" s="690">
        <v>1.0224660000000001</v>
      </c>
      <c r="BB43" s="690">
        <v>1.155683</v>
      </c>
      <c r="BC43" s="691">
        <v>1.2685059999999999</v>
      </c>
      <c r="BD43" s="691">
        <v>2.667252</v>
      </c>
      <c r="BE43" s="691">
        <v>2.6806209999999999</v>
      </c>
      <c r="BF43" s="691">
        <v>2.8763269999999999</v>
      </c>
      <c r="BG43" s="691">
        <v>2.354203</v>
      </c>
      <c r="BH43" s="691">
        <v>2.393993</v>
      </c>
      <c r="BI43" s="691">
        <v>1.4726900000000001</v>
      </c>
      <c r="BJ43" s="691">
        <v>1.8018959999999999</v>
      </c>
      <c r="BK43" s="691">
        <v>1.838444</v>
      </c>
      <c r="BL43" s="691">
        <v>1.2606379999999999</v>
      </c>
      <c r="BM43" s="691">
        <v>0.72958900000000004</v>
      </c>
      <c r="BN43" s="691">
        <v>0.9110163</v>
      </c>
      <c r="BO43" s="691">
        <v>1.0369060000000001</v>
      </c>
      <c r="BP43" s="691">
        <v>2.1765629999999998</v>
      </c>
      <c r="BQ43" s="691">
        <v>2.6553580000000001</v>
      </c>
      <c r="BR43" s="691">
        <v>2.8565770000000001</v>
      </c>
      <c r="BS43" s="691">
        <v>2.3112119999999998</v>
      </c>
      <c r="BT43" s="691">
        <v>2.2510949999999998</v>
      </c>
      <c r="BU43" s="691">
        <v>1.440998</v>
      </c>
      <c r="BV43" s="691">
        <v>1.772127</v>
      </c>
    </row>
    <row r="44" spans="1:74" ht="11.15" customHeight="1" x14ac:dyDescent="0.25">
      <c r="A44" s="499" t="s">
        <v>1277</v>
      </c>
      <c r="B44" s="502" t="s">
        <v>84</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2.4594149999999999</v>
      </c>
      <c r="BA44" s="690">
        <v>2.9872100000000001</v>
      </c>
      <c r="BB44" s="690">
        <v>2.1645799999999999</v>
      </c>
      <c r="BC44" s="691">
        <v>2.5666500000000001</v>
      </c>
      <c r="BD44" s="691">
        <v>2.7978000000000001</v>
      </c>
      <c r="BE44" s="691">
        <v>2.89106</v>
      </c>
      <c r="BF44" s="691">
        <v>2.89106</v>
      </c>
      <c r="BG44" s="691">
        <v>2.7978000000000001</v>
      </c>
      <c r="BH44" s="691">
        <v>2.1686800000000002</v>
      </c>
      <c r="BI44" s="691">
        <v>2.3822199999999998</v>
      </c>
      <c r="BJ44" s="691">
        <v>2.89106</v>
      </c>
      <c r="BK44" s="691">
        <v>2.89106</v>
      </c>
      <c r="BL44" s="691">
        <v>2.6112799999999998</v>
      </c>
      <c r="BM44" s="691">
        <v>2.89106</v>
      </c>
      <c r="BN44" s="691">
        <v>2.0921699999999999</v>
      </c>
      <c r="BO44" s="691">
        <v>2.5838299999999998</v>
      </c>
      <c r="BP44" s="691">
        <v>2.7978000000000001</v>
      </c>
      <c r="BQ44" s="691">
        <v>2.89106</v>
      </c>
      <c r="BR44" s="691">
        <v>2.89106</v>
      </c>
      <c r="BS44" s="691">
        <v>2.7978000000000001</v>
      </c>
      <c r="BT44" s="691">
        <v>2.1607599999999998</v>
      </c>
      <c r="BU44" s="691">
        <v>2.4739200000000001</v>
      </c>
      <c r="BV44" s="691">
        <v>2.89106</v>
      </c>
    </row>
    <row r="45" spans="1:74" ht="11.15" customHeight="1" x14ac:dyDescent="0.25">
      <c r="A45" s="499" t="s">
        <v>1278</v>
      </c>
      <c r="B45" s="502" t="s">
        <v>1202</v>
      </c>
      <c r="C45" s="690">
        <v>0.664278598</v>
      </c>
      <c r="D45" s="690">
        <v>0.71233633500000004</v>
      </c>
      <c r="E45" s="690">
        <v>0.81646267500000003</v>
      </c>
      <c r="F45" s="690">
        <v>0.84941673100000004</v>
      </c>
      <c r="G45" s="690">
        <v>0.85702479799999998</v>
      </c>
      <c r="H45" s="690">
        <v>0.84706386</v>
      </c>
      <c r="I45" s="690">
        <v>0.81784213699999997</v>
      </c>
      <c r="J45" s="690">
        <v>0.80056269199999996</v>
      </c>
      <c r="K45" s="690">
        <v>0.66362542899999999</v>
      </c>
      <c r="L45" s="690">
        <v>0.60124508600000004</v>
      </c>
      <c r="M45" s="690">
        <v>0.59504934799999998</v>
      </c>
      <c r="N45" s="690">
        <v>0.57198031100000002</v>
      </c>
      <c r="O45" s="690">
        <v>0.60040357899999997</v>
      </c>
      <c r="P45" s="690">
        <v>0.63374733299999997</v>
      </c>
      <c r="Q45" s="690">
        <v>0.715673475</v>
      </c>
      <c r="R45" s="690">
        <v>0.76294810300000004</v>
      </c>
      <c r="S45" s="690">
        <v>0.80724310899999996</v>
      </c>
      <c r="T45" s="690">
        <v>0.79985567199999996</v>
      </c>
      <c r="U45" s="690">
        <v>0.88308391500000005</v>
      </c>
      <c r="V45" s="690">
        <v>0.84037404199999999</v>
      </c>
      <c r="W45" s="690">
        <v>0.67260057900000003</v>
      </c>
      <c r="X45" s="690">
        <v>0.60444708999999996</v>
      </c>
      <c r="Y45" s="690">
        <v>0.57794182100000002</v>
      </c>
      <c r="Z45" s="690">
        <v>0.48183528199999998</v>
      </c>
      <c r="AA45" s="690">
        <v>0.58317843000000003</v>
      </c>
      <c r="AB45" s="690">
        <v>0.61271387600000005</v>
      </c>
      <c r="AC45" s="690">
        <v>0.63865214599999998</v>
      </c>
      <c r="AD45" s="690">
        <v>0.73265294700000005</v>
      </c>
      <c r="AE45" s="690">
        <v>0.82189166899999999</v>
      </c>
      <c r="AF45" s="690">
        <v>0.79112211600000004</v>
      </c>
      <c r="AG45" s="690">
        <v>0.80678536000000001</v>
      </c>
      <c r="AH45" s="690">
        <v>0.81733857300000001</v>
      </c>
      <c r="AI45" s="690">
        <v>0.601066667</v>
      </c>
      <c r="AJ45" s="690">
        <v>0.65753550500000002</v>
      </c>
      <c r="AK45" s="690">
        <v>0.64448659699999999</v>
      </c>
      <c r="AL45" s="690">
        <v>0.58324611400000004</v>
      </c>
      <c r="AM45" s="690">
        <v>0.67543930900000004</v>
      </c>
      <c r="AN45" s="690">
        <v>0.60464780699999998</v>
      </c>
      <c r="AO45" s="690">
        <v>0.74310150200000002</v>
      </c>
      <c r="AP45" s="690">
        <v>0.74162282899999998</v>
      </c>
      <c r="AQ45" s="690">
        <v>0.76979691100000003</v>
      </c>
      <c r="AR45" s="690">
        <v>0.73880194099999996</v>
      </c>
      <c r="AS45" s="690">
        <v>0.71807598699999997</v>
      </c>
      <c r="AT45" s="690">
        <v>0.68111867299999995</v>
      </c>
      <c r="AU45" s="690">
        <v>0.531359625</v>
      </c>
      <c r="AV45" s="690">
        <v>0.46514126700000002</v>
      </c>
      <c r="AW45" s="690">
        <v>0.51605614</v>
      </c>
      <c r="AX45" s="690">
        <v>0.53742742399999999</v>
      </c>
      <c r="AY45" s="690">
        <v>0.62388553000000002</v>
      </c>
      <c r="AZ45" s="690">
        <v>0.53098403800000005</v>
      </c>
      <c r="BA45" s="690">
        <v>0.711121</v>
      </c>
      <c r="BB45" s="690">
        <v>0.7599129</v>
      </c>
      <c r="BC45" s="691">
        <v>0.76888800000000002</v>
      </c>
      <c r="BD45" s="691">
        <v>0.80360480000000001</v>
      </c>
      <c r="BE45" s="691">
        <v>0.8479622</v>
      </c>
      <c r="BF45" s="691">
        <v>0.79426269999999999</v>
      </c>
      <c r="BG45" s="691">
        <v>0.62951230000000002</v>
      </c>
      <c r="BH45" s="691">
        <v>0.56582710000000003</v>
      </c>
      <c r="BI45" s="691">
        <v>0.62381880000000001</v>
      </c>
      <c r="BJ45" s="691">
        <v>0.62185170000000001</v>
      </c>
      <c r="BK45" s="691">
        <v>0.67565750000000002</v>
      </c>
      <c r="BL45" s="691">
        <v>0.62108189999999996</v>
      </c>
      <c r="BM45" s="691">
        <v>0.78775240000000002</v>
      </c>
      <c r="BN45" s="691">
        <v>0.81688400000000005</v>
      </c>
      <c r="BO45" s="691">
        <v>0.81411359999999999</v>
      </c>
      <c r="BP45" s="691">
        <v>0.83722750000000001</v>
      </c>
      <c r="BQ45" s="691">
        <v>0.87465300000000001</v>
      </c>
      <c r="BR45" s="691">
        <v>0.81476720000000002</v>
      </c>
      <c r="BS45" s="691">
        <v>0.64475629999999995</v>
      </c>
      <c r="BT45" s="691">
        <v>0.5779282</v>
      </c>
      <c r="BU45" s="691">
        <v>0.63281529999999997</v>
      </c>
      <c r="BV45" s="691">
        <v>0.62899349999999998</v>
      </c>
    </row>
    <row r="46" spans="1:74" ht="11.15" customHeight="1" x14ac:dyDescent="0.25">
      <c r="A46" s="499" t="s">
        <v>1279</v>
      </c>
      <c r="B46" s="502" t="s">
        <v>1305</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1.5202407529999999</v>
      </c>
      <c r="BA46" s="690">
        <v>1.9786550000000001</v>
      </c>
      <c r="BB46" s="690">
        <v>2.0603919999999998</v>
      </c>
      <c r="BC46" s="691">
        <v>2.002202</v>
      </c>
      <c r="BD46" s="691">
        <v>1.6362760000000001</v>
      </c>
      <c r="BE46" s="691">
        <v>1.3096289999999999</v>
      </c>
      <c r="BF46" s="691">
        <v>1.5647629999999999</v>
      </c>
      <c r="BG46" s="691">
        <v>1.636298</v>
      </c>
      <c r="BH46" s="691">
        <v>1.876279</v>
      </c>
      <c r="BI46" s="691">
        <v>1.5616859999999999</v>
      </c>
      <c r="BJ46" s="691">
        <v>1.6383970000000001</v>
      </c>
      <c r="BK46" s="691">
        <v>1.420067</v>
      </c>
      <c r="BL46" s="691">
        <v>1.521218</v>
      </c>
      <c r="BM46" s="691">
        <v>2.1377809999999999</v>
      </c>
      <c r="BN46" s="691">
        <v>2.2625999999999999</v>
      </c>
      <c r="BO46" s="691">
        <v>2.0169929999999998</v>
      </c>
      <c r="BP46" s="691">
        <v>1.8056410000000001</v>
      </c>
      <c r="BQ46" s="691">
        <v>1.3655660000000001</v>
      </c>
      <c r="BR46" s="691">
        <v>1.789229</v>
      </c>
      <c r="BS46" s="691">
        <v>1.5473250000000001</v>
      </c>
      <c r="BT46" s="691">
        <v>2.0860249999999998</v>
      </c>
      <c r="BU46" s="691">
        <v>1.484351</v>
      </c>
      <c r="BV46" s="691">
        <v>2.0403609999999999</v>
      </c>
    </row>
    <row r="47" spans="1:74" ht="11.15" customHeight="1" x14ac:dyDescent="0.25">
      <c r="A47" s="499" t="s">
        <v>1280</v>
      </c>
      <c r="B47" s="500" t="s">
        <v>1306</v>
      </c>
      <c r="C47" s="690">
        <v>-1.033188E-2</v>
      </c>
      <c r="D47" s="690">
        <v>-7.3637970000000001E-3</v>
      </c>
      <c r="E47" s="690">
        <v>-6.708744E-3</v>
      </c>
      <c r="F47" s="690">
        <v>7.5281530000000001E-3</v>
      </c>
      <c r="G47" s="690">
        <v>1.5278389999999999E-2</v>
      </c>
      <c r="H47" s="690">
        <v>3.0456301000000002E-2</v>
      </c>
      <c r="I47" s="690">
        <v>3.0132147000000001E-2</v>
      </c>
      <c r="J47" s="690">
        <v>2.2414877E-2</v>
      </c>
      <c r="K47" s="690">
        <v>6.7142979999999996E-3</v>
      </c>
      <c r="L47" s="690">
        <v>-4.0297629999999996E-3</v>
      </c>
      <c r="M47" s="690">
        <v>-8.9473039999999997E-3</v>
      </c>
      <c r="N47" s="690">
        <v>-1.2442508E-2</v>
      </c>
      <c r="O47" s="690">
        <v>6.2245410000000001E-3</v>
      </c>
      <c r="P47" s="690">
        <v>-6.7612749999999998E-3</v>
      </c>
      <c r="Q47" s="690">
        <v>1.6983581000000001E-2</v>
      </c>
      <c r="R47" s="690">
        <v>1.7272035000000002E-2</v>
      </c>
      <c r="S47" s="690">
        <v>3.0593394999999999E-2</v>
      </c>
      <c r="T47" s="690">
        <v>2.6837982E-2</v>
      </c>
      <c r="U47" s="690">
        <v>4.6767706999999999E-2</v>
      </c>
      <c r="V47" s="690">
        <v>4.7275936999999997E-2</v>
      </c>
      <c r="W47" s="690">
        <v>2.5698301E-2</v>
      </c>
      <c r="X47" s="690">
        <v>7.1177430000000002E-3</v>
      </c>
      <c r="Y47" s="690">
        <v>-3.5431630000000002E-3</v>
      </c>
      <c r="Z47" s="690">
        <v>3.0263449000000001E-2</v>
      </c>
      <c r="AA47" s="690">
        <v>4.7576699999999999E-4</v>
      </c>
      <c r="AB47" s="690">
        <v>4.5145080000000004E-3</v>
      </c>
      <c r="AC47" s="690">
        <v>3.1275999999999999E-3</v>
      </c>
      <c r="AD47" s="690">
        <v>1.4378369E-2</v>
      </c>
      <c r="AE47" s="690">
        <v>1.5971335999999999E-2</v>
      </c>
      <c r="AF47" s="690">
        <v>2.6732754000000001E-2</v>
      </c>
      <c r="AG47" s="690">
        <v>2.4642753E-2</v>
      </c>
      <c r="AH47" s="690">
        <v>3.9340252999999999E-2</v>
      </c>
      <c r="AI47" s="690">
        <v>1.3173396E-2</v>
      </c>
      <c r="AJ47" s="690">
        <v>-3.3646359999999998E-3</v>
      </c>
      <c r="AK47" s="690">
        <v>-1.25986E-4</v>
      </c>
      <c r="AL47" s="690">
        <v>-7.6047099999999998E-3</v>
      </c>
      <c r="AM47" s="690">
        <v>-1.3722941000000001E-2</v>
      </c>
      <c r="AN47" s="690">
        <v>-2.110472E-3</v>
      </c>
      <c r="AO47" s="690">
        <v>4.595872E-3</v>
      </c>
      <c r="AP47" s="690">
        <v>2.1755374000000001E-2</v>
      </c>
      <c r="AQ47" s="690">
        <v>2.9616127999999999E-2</v>
      </c>
      <c r="AR47" s="690">
        <v>3.9684563999999999E-2</v>
      </c>
      <c r="AS47" s="690">
        <v>3.3489401000000002E-2</v>
      </c>
      <c r="AT47" s="690">
        <v>2.1961389000000001E-2</v>
      </c>
      <c r="AU47" s="690">
        <v>2.0267648999999999E-2</v>
      </c>
      <c r="AV47" s="690">
        <v>3.6551639999999998E-3</v>
      </c>
      <c r="AW47" s="690">
        <v>-9.4656870000000004E-3</v>
      </c>
      <c r="AX47" s="690">
        <v>1.3635979999999999E-3</v>
      </c>
      <c r="AY47" s="690">
        <v>-8.5456339999999999E-3</v>
      </c>
      <c r="AZ47" s="690">
        <v>-5.72997E-3</v>
      </c>
      <c r="BA47" s="690">
        <v>1.03991E-2</v>
      </c>
      <c r="BB47" s="690">
        <v>2.09464E-2</v>
      </c>
      <c r="BC47" s="691">
        <v>3.5838299999999997E-2</v>
      </c>
      <c r="BD47" s="691">
        <v>4.8399600000000001E-2</v>
      </c>
      <c r="BE47" s="691">
        <v>3.0951900000000001E-2</v>
      </c>
      <c r="BF47" s="691">
        <v>3.2504499999999999E-2</v>
      </c>
      <c r="BG47" s="691">
        <v>2.4509099999999999E-2</v>
      </c>
      <c r="BH47" s="691">
        <v>7.9618400000000002E-4</v>
      </c>
      <c r="BI47" s="691">
        <v>-6.2585400000000002E-4</v>
      </c>
      <c r="BJ47" s="691">
        <v>1.2592600000000001E-2</v>
      </c>
      <c r="BK47" s="691">
        <v>-1.21756E-2</v>
      </c>
      <c r="BL47" s="691">
        <v>-4.6691500000000004E-3</v>
      </c>
      <c r="BM47" s="691">
        <v>5.5291400000000001E-3</v>
      </c>
      <c r="BN47" s="691">
        <v>1.5601500000000001E-2</v>
      </c>
      <c r="BO47" s="691">
        <v>2.7498999999999999E-2</v>
      </c>
      <c r="BP47" s="691">
        <v>4.2483800000000002E-2</v>
      </c>
      <c r="BQ47" s="691">
        <v>2.8697299999999999E-2</v>
      </c>
      <c r="BR47" s="691">
        <v>2.8286200000000001E-2</v>
      </c>
      <c r="BS47" s="691">
        <v>1.98943E-2</v>
      </c>
      <c r="BT47" s="691">
        <v>2.4623800000000002E-4</v>
      </c>
      <c r="BU47" s="691">
        <v>-2.4228000000000001E-3</v>
      </c>
      <c r="BV47" s="691">
        <v>3.3436300000000002E-3</v>
      </c>
    </row>
    <row r="48" spans="1:74" ht="11.15" customHeight="1" x14ac:dyDescent="0.25">
      <c r="A48" s="499" t="s">
        <v>1281</v>
      </c>
      <c r="B48" s="500" t="s">
        <v>1206</v>
      </c>
      <c r="C48" s="690">
        <v>10.046151440999999</v>
      </c>
      <c r="D48" s="690">
        <v>8.855552651</v>
      </c>
      <c r="E48" s="690">
        <v>9.7963894650000007</v>
      </c>
      <c r="F48" s="690">
        <v>9.3632016310000008</v>
      </c>
      <c r="G48" s="690">
        <v>10.964338937999999</v>
      </c>
      <c r="H48" s="690">
        <v>12.634381539</v>
      </c>
      <c r="I48" s="690">
        <v>14.97976997</v>
      </c>
      <c r="J48" s="690">
        <v>15.270840677000001</v>
      </c>
      <c r="K48" s="690">
        <v>14.022216010999999</v>
      </c>
      <c r="L48" s="690">
        <v>11.787807695</v>
      </c>
      <c r="M48" s="690">
        <v>10.906582127</v>
      </c>
      <c r="N48" s="690">
        <v>12.171011801000001</v>
      </c>
      <c r="O48" s="690">
        <v>11.586370827</v>
      </c>
      <c r="P48" s="690">
        <v>11.066972510999999</v>
      </c>
      <c r="Q48" s="690">
        <v>10.354242476</v>
      </c>
      <c r="R48" s="690">
        <v>9.8461022099999997</v>
      </c>
      <c r="S48" s="690">
        <v>10.886225488999999</v>
      </c>
      <c r="T48" s="690">
        <v>13.148644604999999</v>
      </c>
      <c r="U48" s="690">
        <v>15.397091698000001</v>
      </c>
      <c r="V48" s="690">
        <v>15.588731573</v>
      </c>
      <c r="W48" s="690">
        <v>13.866023685</v>
      </c>
      <c r="X48" s="690">
        <v>11.798122786</v>
      </c>
      <c r="Y48" s="690">
        <v>10.135112242</v>
      </c>
      <c r="Z48" s="690">
        <v>11.561104828</v>
      </c>
      <c r="AA48" s="690">
        <v>11.23957366</v>
      </c>
      <c r="AB48" s="690">
        <v>9.7424572400000002</v>
      </c>
      <c r="AC48" s="690">
        <v>9.3034016570000002</v>
      </c>
      <c r="AD48" s="690">
        <v>9.3052424810000005</v>
      </c>
      <c r="AE48" s="690">
        <v>11.736271729</v>
      </c>
      <c r="AF48" s="690">
        <v>12.775662319</v>
      </c>
      <c r="AG48" s="690">
        <v>14.472534680000001</v>
      </c>
      <c r="AH48" s="690">
        <v>14.719422467999999</v>
      </c>
      <c r="AI48" s="690">
        <v>13.425616904</v>
      </c>
      <c r="AJ48" s="690">
        <v>11.578724516999999</v>
      </c>
      <c r="AK48" s="690">
        <v>9.8440858379999998</v>
      </c>
      <c r="AL48" s="690">
        <v>11.452626005999999</v>
      </c>
      <c r="AM48" s="690">
        <v>11.204909657</v>
      </c>
      <c r="AN48" s="690">
        <v>8.6909779349999994</v>
      </c>
      <c r="AO48" s="690">
        <v>9.8882565390000003</v>
      </c>
      <c r="AP48" s="690">
        <v>9.8472152059999996</v>
      </c>
      <c r="AQ48" s="690">
        <v>10.923498639</v>
      </c>
      <c r="AR48" s="690">
        <v>13.452831712</v>
      </c>
      <c r="AS48" s="690">
        <v>14.362159689</v>
      </c>
      <c r="AT48" s="690">
        <v>14.425928639</v>
      </c>
      <c r="AU48" s="690">
        <v>12.742742475</v>
      </c>
      <c r="AV48" s="690">
        <v>10.714566185000001</v>
      </c>
      <c r="AW48" s="690">
        <v>9.6417935999999997</v>
      </c>
      <c r="AX48" s="690">
        <v>11.251531829999999</v>
      </c>
      <c r="AY48" s="690">
        <v>10.741532594000001</v>
      </c>
      <c r="AZ48" s="690">
        <v>9.5626997209999995</v>
      </c>
      <c r="BA48" s="690">
        <v>9.1759109999999993</v>
      </c>
      <c r="BB48" s="690">
        <v>9.2335139999999996</v>
      </c>
      <c r="BC48" s="691">
        <v>10.40635</v>
      </c>
      <c r="BD48" s="691">
        <v>12.65597</v>
      </c>
      <c r="BE48" s="691">
        <v>13.87139</v>
      </c>
      <c r="BF48" s="691">
        <v>14.28262</v>
      </c>
      <c r="BG48" s="691">
        <v>12.23043</v>
      </c>
      <c r="BH48" s="691">
        <v>9.6639090000000003</v>
      </c>
      <c r="BI48" s="691">
        <v>9.6670879999999997</v>
      </c>
      <c r="BJ48" s="691">
        <v>10.474880000000001</v>
      </c>
      <c r="BK48" s="691">
        <v>11.14425</v>
      </c>
      <c r="BL48" s="691">
        <v>9.3415459999999992</v>
      </c>
      <c r="BM48" s="691">
        <v>8.9169409999999996</v>
      </c>
      <c r="BN48" s="691">
        <v>8.8642850000000006</v>
      </c>
      <c r="BO48" s="691">
        <v>10.064679999999999</v>
      </c>
      <c r="BP48" s="691">
        <v>12.14925</v>
      </c>
      <c r="BQ48" s="691">
        <v>13.24905</v>
      </c>
      <c r="BR48" s="691">
        <v>13.6555</v>
      </c>
      <c r="BS48" s="691">
        <v>11.52918</v>
      </c>
      <c r="BT48" s="691">
        <v>10.0184</v>
      </c>
      <c r="BU48" s="691">
        <v>9.3867499999999993</v>
      </c>
      <c r="BV48" s="691">
        <v>10.231479999999999</v>
      </c>
    </row>
    <row r="49" spans="1:74" ht="11.15" customHeight="1" x14ac:dyDescent="0.25">
      <c r="A49" s="499" t="s">
        <v>1282</v>
      </c>
      <c r="B49" s="500" t="s">
        <v>1307</v>
      </c>
      <c r="C49" s="690">
        <v>7.4426245804000004</v>
      </c>
      <c r="D49" s="690">
        <v>6.8404523454000001</v>
      </c>
      <c r="E49" s="690">
        <v>7.3239943459000001</v>
      </c>
      <c r="F49" s="690">
        <v>7.8385887533999998</v>
      </c>
      <c r="G49" s="690">
        <v>9.1975876196000002</v>
      </c>
      <c r="H49" s="690">
        <v>10.704435598</v>
      </c>
      <c r="I49" s="690">
        <v>12.191114369999999</v>
      </c>
      <c r="J49" s="690">
        <v>11.941761843</v>
      </c>
      <c r="K49" s="690">
        <v>10.746386097</v>
      </c>
      <c r="L49" s="690">
        <v>5.9833797505000001</v>
      </c>
      <c r="M49" s="690">
        <v>5.5624800514999997</v>
      </c>
      <c r="N49" s="690">
        <v>5.9941967245000001</v>
      </c>
      <c r="O49" s="690">
        <v>7.2732658104999999</v>
      </c>
      <c r="P49" s="690">
        <v>6.6284658747999998</v>
      </c>
      <c r="Q49" s="690">
        <v>6.7287734728000004</v>
      </c>
      <c r="R49" s="690">
        <v>6.8473120545999997</v>
      </c>
      <c r="S49" s="690">
        <v>7.4063281424999996</v>
      </c>
      <c r="T49" s="690">
        <v>9.4746165651999998</v>
      </c>
      <c r="U49" s="690">
        <v>11.502413172000001</v>
      </c>
      <c r="V49" s="690">
        <v>11.713207043000001</v>
      </c>
      <c r="W49" s="690">
        <v>9.4592963141999995</v>
      </c>
      <c r="X49" s="690">
        <v>7.2723314437999997</v>
      </c>
      <c r="Y49" s="690">
        <v>6.4482765951000003</v>
      </c>
      <c r="Z49" s="690">
        <v>7.122411928</v>
      </c>
      <c r="AA49" s="690">
        <v>7.2560881919</v>
      </c>
      <c r="AB49" s="690">
        <v>6.7280799884000002</v>
      </c>
      <c r="AC49" s="690">
        <v>6.5634063321999996</v>
      </c>
      <c r="AD49" s="690">
        <v>6.6610918876999996</v>
      </c>
      <c r="AE49" s="690">
        <v>8.8286043373999998</v>
      </c>
      <c r="AF49" s="690">
        <v>9.8884433836000003</v>
      </c>
      <c r="AG49" s="690">
        <v>12.013372297</v>
      </c>
      <c r="AH49" s="690">
        <v>12.248983394</v>
      </c>
      <c r="AI49" s="690">
        <v>9.6961611327000004</v>
      </c>
      <c r="AJ49" s="690">
        <v>8.1305360722</v>
      </c>
      <c r="AK49" s="690">
        <v>6.6931323393</v>
      </c>
      <c r="AL49" s="690">
        <v>7.3813885739999998</v>
      </c>
      <c r="AM49" s="690">
        <v>7.4794530000000004</v>
      </c>
      <c r="AN49" s="690">
        <v>6.4674469999999999</v>
      </c>
      <c r="AO49" s="690">
        <v>6.5944039999999999</v>
      </c>
      <c r="AP49" s="690">
        <v>6.7961369999999999</v>
      </c>
      <c r="AQ49" s="690">
        <v>8.474278</v>
      </c>
      <c r="AR49" s="690">
        <v>11.005649999999999</v>
      </c>
      <c r="AS49" s="690">
        <v>12.292199999999999</v>
      </c>
      <c r="AT49" s="690">
        <v>11.078749999999999</v>
      </c>
      <c r="AU49" s="690">
        <v>9.802702</v>
      </c>
      <c r="AV49" s="690">
        <v>8.1080140000000007</v>
      </c>
      <c r="AW49" s="690">
        <v>6.7353899999999998</v>
      </c>
      <c r="AX49" s="690">
        <v>7.6742689999999998</v>
      </c>
      <c r="AY49" s="690">
        <v>7.3342280000000004</v>
      </c>
      <c r="AZ49" s="690">
        <v>6.6016940000000002</v>
      </c>
      <c r="BA49" s="690">
        <v>7.7437746033000003</v>
      </c>
      <c r="BB49" s="690">
        <v>7.1249104722999999</v>
      </c>
      <c r="BC49" s="691">
        <v>8.8057770000000009</v>
      </c>
      <c r="BD49" s="691">
        <v>10.95309</v>
      </c>
      <c r="BE49" s="691">
        <v>12.113340000000001</v>
      </c>
      <c r="BF49" s="691">
        <v>11.813140000000001</v>
      </c>
      <c r="BG49" s="691">
        <v>10.09798</v>
      </c>
      <c r="BH49" s="691">
        <v>7.8940489999999999</v>
      </c>
      <c r="BI49" s="691">
        <v>7.0734389999999996</v>
      </c>
      <c r="BJ49" s="691">
        <v>7.83263</v>
      </c>
      <c r="BK49" s="691">
        <v>8.00441</v>
      </c>
      <c r="BL49" s="691">
        <v>6.8293670000000004</v>
      </c>
      <c r="BM49" s="691">
        <v>7.5817269999999999</v>
      </c>
      <c r="BN49" s="691">
        <v>7.1647800000000004</v>
      </c>
      <c r="BO49" s="691">
        <v>8.7897060000000007</v>
      </c>
      <c r="BP49" s="691">
        <v>10.75441</v>
      </c>
      <c r="BQ49" s="691">
        <v>11.89475</v>
      </c>
      <c r="BR49" s="691">
        <v>11.879379999999999</v>
      </c>
      <c r="BS49" s="691">
        <v>10.079000000000001</v>
      </c>
      <c r="BT49" s="691">
        <v>7.9339269999999997</v>
      </c>
      <c r="BU49" s="691">
        <v>7.1157430000000002</v>
      </c>
      <c r="BV49" s="691">
        <v>7.8899179999999998</v>
      </c>
    </row>
    <row r="50" spans="1:74" ht="11.15" customHeight="1" x14ac:dyDescent="0.25">
      <c r="A50" s="517"/>
      <c r="B50" s="131" t="s">
        <v>1283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333"/>
      <c r="BD50" s="333"/>
      <c r="BE50" s="333"/>
      <c r="BF50" s="333"/>
      <c r="BG50" s="333"/>
      <c r="BH50" s="333"/>
      <c r="BI50" s="333"/>
      <c r="BJ50" s="333"/>
      <c r="BK50" s="333"/>
      <c r="BL50" s="333"/>
      <c r="BM50" s="333"/>
      <c r="BN50" s="333"/>
      <c r="BO50" s="333"/>
      <c r="BP50" s="333"/>
      <c r="BQ50" s="333"/>
      <c r="BR50" s="333"/>
      <c r="BS50" s="333"/>
      <c r="BT50" s="333"/>
      <c r="BU50" s="333"/>
      <c r="BV50" s="333"/>
    </row>
    <row r="51" spans="1:74" ht="11.15" customHeight="1" x14ac:dyDescent="0.25">
      <c r="A51" s="499" t="s">
        <v>1284</v>
      </c>
      <c r="B51" s="500" t="s">
        <v>82</v>
      </c>
      <c r="C51" s="690">
        <v>6.0815598150000003</v>
      </c>
      <c r="D51" s="690">
        <v>5.3935456970000004</v>
      </c>
      <c r="E51" s="690">
        <v>5.6482697010000003</v>
      </c>
      <c r="F51" s="690">
        <v>3.9991282990000001</v>
      </c>
      <c r="G51" s="690">
        <v>3.4331729480000002</v>
      </c>
      <c r="H51" s="690">
        <v>5.2014771489999996</v>
      </c>
      <c r="I51" s="690">
        <v>10.296757554999999</v>
      </c>
      <c r="J51" s="690">
        <v>9.4131359060000008</v>
      </c>
      <c r="K51" s="690">
        <v>7.160650682</v>
      </c>
      <c r="L51" s="690">
        <v>7.9828601990000001</v>
      </c>
      <c r="M51" s="690">
        <v>7.3509426720000004</v>
      </c>
      <c r="N51" s="690">
        <v>7.2172434570000004</v>
      </c>
      <c r="O51" s="690">
        <v>6.7494215400000002</v>
      </c>
      <c r="P51" s="690">
        <v>6.2757613389999998</v>
      </c>
      <c r="Q51" s="690">
        <v>5.3048681569999996</v>
      </c>
      <c r="R51" s="690">
        <v>3.362364532</v>
      </c>
      <c r="S51" s="690">
        <v>2.8056858610000002</v>
      </c>
      <c r="T51" s="690">
        <v>4.0935016360000001</v>
      </c>
      <c r="U51" s="690">
        <v>7.1752901759999999</v>
      </c>
      <c r="V51" s="690">
        <v>8.6693269869999998</v>
      </c>
      <c r="W51" s="690">
        <v>7.4798894860000003</v>
      </c>
      <c r="X51" s="690">
        <v>7.6461684270000001</v>
      </c>
      <c r="Y51" s="690">
        <v>7.5117564459999997</v>
      </c>
      <c r="Z51" s="690">
        <v>7.6950330139999998</v>
      </c>
      <c r="AA51" s="690">
        <v>5.8238759069999997</v>
      </c>
      <c r="AB51" s="690">
        <v>5.219671398</v>
      </c>
      <c r="AC51" s="690">
        <v>5.9934804919999998</v>
      </c>
      <c r="AD51" s="690">
        <v>3.9134184379999999</v>
      </c>
      <c r="AE51" s="690">
        <v>3.5707754920000001</v>
      </c>
      <c r="AF51" s="690">
        <v>5.3373673049999999</v>
      </c>
      <c r="AG51" s="690">
        <v>7.8898033529999996</v>
      </c>
      <c r="AH51" s="690">
        <v>10.358507569</v>
      </c>
      <c r="AI51" s="690">
        <v>8.7893123820000003</v>
      </c>
      <c r="AJ51" s="690">
        <v>9.3057600189999992</v>
      </c>
      <c r="AK51" s="690">
        <v>6.9274025100000003</v>
      </c>
      <c r="AL51" s="690">
        <v>7.8039166839999998</v>
      </c>
      <c r="AM51" s="690">
        <v>6.0135440019999997</v>
      </c>
      <c r="AN51" s="690">
        <v>5.1739432970000001</v>
      </c>
      <c r="AO51" s="690">
        <v>5.5270522379999996</v>
      </c>
      <c r="AP51" s="690">
        <v>5.1422411300000004</v>
      </c>
      <c r="AQ51" s="690">
        <v>5.0754030759999997</v>
      </c>
      <c r="AR51" s="690">
        <v>7.704837886</v>
      </c>
      <c r="AS51" s="690">
        <v>11.262518638</v>
      </c>
      <c r="AT51" s="690">
        <v>9.9149255620000005</v>
      </c>
      <c r="AU51" s="690">
        <v>8.2143852969999998</v>
      </c>
      <c r="AV51" s="690">
        <v>7.5671976340000002</v>
      </c>
      <c r="AW51" s="690">
        <v>6.8976086929999996</v>
      </c>
      <c r="AX51" s="690">
        <v>7.1506651809999999</v>
      </c>
      <c r="AY51" s="690">
        <v>6.1715139969999999</v>
      </c>
      <c r="AZ51" s="690">
        <v>5.0355960619999998</v>
      </c>
      <c r="BA51" s="690">
        <v>4.7053630000000002</v>
      </c>
      <c r="BB51" s="690">
        <v>3.6067100000000001</v>
      </c>
      <c r="BC51" s="691">
        <v>3.6889759999999998</v>
      </c>
      <c r="BD51" s="691">
        <v>5.7907149999999996</v>
      </c>
      <c r="BE51" s="691">
        <v>9.1258970000000001</v>
      </c>
      <c r="BF51" s="691">
        <v>9.0388680000000008</v>
      </c>
      <c r="BG51" s="691">
        <v>7.6884490000000003</v>
      </c>
      <c r="BH51" s="691">
        <v>9.5773499999999991</v>
      </c>
      <c r="BI51" s="691">
        <v>6.4615619999999998</v>
      </c>
      <c r="BJ51" s="691">
        <v>7.0837770000000004</v>
      </c>
      <c r="BK51" s="691">
        <v>5.3012959999999998</v>
      </c>
      <c r="BL51" s="691">
        <v>4.4525969999999999</v>
      </c>
      <c r="BM51" s="691">
        <v>4.7485939999999998</v>
      </c>
      <c r="BN51" s="691">
        <v>3.2367699999999999</v>
      </c>
      <c r="BO51" s="691">
        <v>3.423403</v>
      </c>
      <c r="BP51" s="691">
        <v>5.7938140000000002</v>
      </c>
      <c r="BQ51" s="691">
        <v>9.0712209999999995</v>
      </c>
      <c r="BR51" s="691">
        <v>9.0354969999999994</v>
      </c>
      <c r="BS51" s="691">
        <v>7.6634710000000004</v>
      </c>
      <c r="BT51" s="691">
        <v>7.987088</v>
      </c>
      <c r="BU51" s="691">
        <v>6.453951</v>
      </c>
      <c r="BV51" s="691">
        <v>7.0222160000000002</v>
      </c>
    </row>
    <row r="52" spans="1:74" ht="11.15" customHeight="1" x14ac:dyDescent="0.25">
      <c r="A52" s="499" t="s">
        <v>1285</v>
      </c>
      <c r="B52" s="500" t="s">
        <v>81</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0.18391655700000001</v>
      </c>
      <c r="BA52" s="690">
        <v>0.3899318</v>
      </c>
      <c r="BB52" s="690">
        <v>0.18859680000000001</v>
      </c>
      <c r="BC52" s="691">
        <v>0.34470440000000002</v>
      </c>
      <c r="BD52" s="691">
        <v>0.59956589999999998</v>
      </c>
      <c r="BE52" s="691">
        <v>0.89333479999999998</v>
      </c>
      <c r="BF52" s="691">
        <v>0.81428880000000003</v>
      </c>
      <c r="BG52" s="691">
        <v>0.79441519999999999</v>
      </c>
      <c r="BH52" s="691">
        <v>0.64430529999999997</v>
      </c>
      <c r="BI52" s="691">
        <v>0.60079550000000004</v>
      </c>
      <c r="BJ52" s="691">
        <v>0.614533</v>
      </c>
      <c r="BK52" s="691">
        <v>0.31072280000000002</v>
      </c>
      <c r="BL52" s="691">
        <v>0.46450029999999998</v>
      </c>
      <c r="BM52" s="691">
        <v>0.39733659999999998</v>
      </c>
      <c r="BN52" s="691">
        <v>0.17270269999999999</v>
      </c>
      <c r="BO52" s="691">
        <v>0.44667040000000002</v>
      </c>
      <c r="BP52" s="691">
        <v>0.64370360000000004</v>
      </c>
      <c r="BQ52" s="691">
        <v>0.89540160000000002</v>
      </c>
      <c r="BR52" s="691">
        <v>0.82274349999999996</v>
      </c>
      <c r="BS52" s="691">
        <v>0.80070229999999998</v>
      </c>
      <c r="BT52" s="691">
        <v>0.69413630000000004</v>
      </c>
      <c r="BU52" s="691">
        <v>0.63581989999999999</v>
      </c>
      <c r="BV52" s="691">
        <v>0.63928309999999999</v>
      </c>
    </row>
    <row r="53" spans="1:74" ht="11.15" customHeight="1" x14ac:dyDescent="0.25">
      <c r="A53" s="499" t="s">
        <v>1286</v>
      </c>
      <c r="B53" s="502" t="s">
        <v>84</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1.4813890000000001</v>
      </c>
      <c r="BA53" s="690">
        <v>1.50301</v>
      </c>
      <c r="BB53" s="690">
        <v>0.88866999999999996</v>
      </c>
      <c r="BC53" s="691">
        <v>1.58952</v>
      </c>
      <c r="BD53" s="691">
        <v>1.5382499999999999</v>
      </c>
      <c r="BE53" s="691">
        <v>1.58952</v>
      </c>
      <c r="BF53" s="691">
        <v>1.58952</v>
      </c>
      <c r="BG53" s="691">
        <v>1.24888</v>
      </c>
      <c r="BH53" s="691">
        <v>0.85680999999999996</v>
      </c>
      <c r="BI53" s="691">
        <v>1.5382499999999999</v>
      </c>
      <c r="BJ53" s="691">
        <v>1.58952</v>
      </c>
      <c r="BK53" s="691">
        <v>1.58952</v>
      </c>
      <c r="BL53" s="691">
        <v>1.4357</v>
      </c>
      <c r="BM53" s="691">
        <v>1.58952</v>
      </c>
      <c r="BN53" s="691">
        <v>1.5382499999999999</v>
      </c>
      <c r="BO53" s="691">
        <v>1.58952</v>
      </c>
      <c r="BP53" s="691">
        <v>1.5382499999999999</v>
      </c>
      <c r="BQ53" s="691">
        <v>1.58952</v>
      </c>
      <c r="BR53" s="691">
        <v>1.58952</v>
      </c>
      <c r="BS53" s="691">
        <v>1.40985</v>
      </c>
      <c r="BT53" s="691">
        <v>0.96052999999999999</v>
      </c>
      <c r="BU53" s="691">
        <v>1.5382499999999999</v>
      </c>
      <c r="BV53" s="691">
        <v>1.58952</v>
      </c>
    </row>
    <row r="54" spans="1:74" ht="11.15" customHeight="1" x14ac:dyDescent="0.25">
      <c r="A54" s="499" t="s">
        <v>1287</v>
      </c>
      <c r="B54" s="502" t="s">
        <v>1202</v>
      </c>
      <c r="C54" s="690">
        <v>1.5882834029999999</v>
      </c>
      <c r="D54" s="690">
        <v>1.1830693029999999</v>
      </c>
      <c r="E54" s="690">
        <v>1.830908341</v>
      </c>
      <c r="F54" s="690">
        <v>3.1896997009999999</v>
      </c>
      <c r="G54" s="690">
        <v>3.0814403769999998</v>
      </c>
      <c r="H54" s="690">
        <v>2.8633788139999998</v>
      </c>
      <c r="I54" s="690">
        <v>3.1515462950000002</v>
      </c>
      <c r="J54" s="690">
        <v>2.814580732</v>
      </c>
      <c r="K54" s="690">
        <v>2.2768467609999998</v>
      </c>
      <c r="L54" s="690">
        <v>1.4626956840000001</v>
      </c>
      <c r="M54" s="690">
        <v>1.172918516</v>
      </c>
      <c r="N54" s="690">
        <v>1.433648203</v>
      </c>
      <c r="O54" s="690">
        <v>1.4481253810000001</v>
      </c>
      <c r="P54" s="690">
        <v>2.1628245929999999</v>
      </c>
      <c r="Q54" s="690">
        <v>4.2749392430000004</v>
      </c>
      <c r="R54" s="690">
        <v>4.6010029689999996</v>
      </c>
      <c r="S54" s="690">
        <v>4.5411464060000002</v>
      </c>
      <c r="T54" s="690">
        <v>4.5656582989999999</v>
      </c>
      <c r="U54" s="690">
        <v>4.1883031199999996</v>
      </c>
      <c r="V54" s="690">
        <v>3.7544766959999998</v>
      </c>
      <c r="W54" s="690">
        <v>2.7717838619999999</v>
      </c>
      <c r="X54" s="690">
        <v>2.1378085279999999</v>
      </c>
      <c r="Y54" s="690">
        <v>1.624397943</v>
      </c>
      <c r="Z54" s="690">
        <v>1.94800565</v>
      </c>
      <c r="AA54" s="690">
        <v>1.5680834050000001</v>
      </c>
      <c r="AB54" s="690">
        <v>1.15376002</v>
      </c>
      <c r="AC54" s="690">
        <v>1.2167049320000001</v>
      </c>
      <c r="AD54" s="690">
        <v>1.9086578080000001</v>
      </c>
      <c r="AE54" s="690">
        <v>2.6478918029999998</v>
      </c>
      <c r="AF54" s="690">
        <v>2.4551618519999998</v>
      </c>
      <c r="AG54" s="690">
        <v>2.5686434650000001</v>
      </c>
      <c r="AH54" s="690">
        <v>2.5716840470000002</v>
      </c>
      <c r="AI54" s="690">
        <v>1.716539729</v>
      </c>
      <c r="AJ54" s="690">
        <v>1.3952561809999999</v>
      </c>
      <c r="AK54" s="690">
        <v>1.05250172</v>
      </c>
      <c r="AL54" s="690">
        <v>0.86068007300000005</v>
      </c>
      <c r="AM54" s="690">
        <v>0.70480554900000003</v>
      </c>
      <c r="AN54" s="690">
        <v>0.76527972499999997</v>
      </c>
      <c r="AO54" s="690">
        <v>0.95435071500000002</v>
      </c>
      <c r="AP54" s="690">
        <v>1.238622745</v>
      </c>
      <c r="AQ54" s="690">
        <v>1.4288210880000001</v>
      </c>
      <c r="AR54" s="690">
        <v>1.5123610629999999</v>
      </c>
      <c r="AS54" s="690">
        <v>1.826361058</v>
      </c>
      <c r="AT54" s="690">
        <v>1.6192388499999999</v>
      </c>
      <c r="AU54" s="690">
        <v>1.503361079</v>
      </c>
      <c r="AV54" s="690">
        <v>1.161793415</v>
      </c>
      <c r="AW54" s="690">
        <v>0.80672841500000003</v>
      </c>
      <c r="AX54" s="690">
        <v>0.86219257199999999</v>
      </c>
      <c r="AY54" s="690">
        <v>0.98695629399999996</v>
      </c>
      <c r="AZ54" s="690">
        <v>1.072839678</v>
      </c>
      <c r="BA54" s="690">
        <v>1.3</v>
      </c>
      <c r="BB54" s="690">
        <v>1.67</v>
      </c>
      <c r="BC54" s="691">
        <v>1.6420399999999999</v>
      </c>
      <c r="BD54" s="691">
        <v>1.96492</v>
      </c>
      <c r="BE54" s="691">
        <v>2.0610400000000002</v>
      </c>
      <c r="BF54" s="691">
        <v>1.57162</v>
      </c>
      <c r="BG54" s="691">
        <v>1.0023500000000001</v>
      </c>
      <c r="BH54" s="691">
        <v>0.80663629999999997</v>
      </c>
      <c r="BI54" s="691">
        <v>0.69141980000000003</v>
      </c>
      <c r="BJ54" s="691">
        <v>0.78</v>
      </c>
      <c r="BK54" s="691">
        <v>1.0772630000000001</v>
      </c>
      <c r="BL54" s="691">
        <v>1.0519419999999999</v>
      </c>
      <c r="BM54" s="691">
        <v>1.7612890000000001</v>
      </c>
      <c r="BN54" s="691">
        <v>2.3168829999999998</v>
      </c>
      <c r="BO54" s="691">
        <v>2.8323489999999998</v>
      </c>
      <c r="BP54" s="691">
        <v>2.7735940000000001</v>
      </c>
      <c r="BQ54" s="691">
        <v>2.8680829999999999</v>
      </c>
      <c r="BR54" s="691">
        <v>2.4880979999999999</v>
      </c>
      <c r="BS54" s="691">
        <v>1.862198</v>
      </c>
      <c r="BT54" s="691">
        <v>1.2457199999999999</v>
      </c>
      <c r="BU54" s="691">
        <v>1.0874870000000001</v>
      </c>
      <c r="BV54" s="691">
        <v>1.4040159999999999</v>
      </c>
    </row>
    <row r="55" spans="1:74" ht="11.15" customHeight="1" x14ac:dyDescent="0.25">
      <c r="A55" s="499" t="s">
        <v>1288</v>
      </c>
      <c r="B55" s="502" t="s">
        <v>1305</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5.2166549120000001</v>
      </c>
      <c r="BA55" s="690">
        <v>6.3935849999999999</v>
      </c>
      <c r="BB55" s="690">
        <v>7.0645910000000001</v>
      </c>
      <c r="BC55" s="691">
        <v>7.8242849999999997</v>
      </c>
      <c r="BD55" s="691">
        <v>7.2083370000000002</v>
      </c>
      <c r="BE55" s="691">
        <v>6.9962200000000001</v>
      </c>
      <c r="BF55" s="691">
        <v>7.1725539999999999</v>
      </c>
      <c r="BG55" s="691">
        <v>6.3124909999999996</v>
      </c>
      <c r="BH55" s="691">
        <v>6.0873470000000003</v>
      </c>
      <c r="BI55" s="691">
        <v>5.1670439999999997</v>
      </c>
      <c r="BJ55" s="691">
        <v>5.0018250000000002</v>
      </c>
      <c r="BK55" s="691">
        <v>5.3056140000000003</v>
      </c>
      <c r="BL55" s="691">
        <v>5.2900850000000004</v>
      </c>
      <c r="BM55" s="691">
        <v>7.0613479999999997</v>
      </c>
      <c r="BN55" s="691">
        <v>7.6487400000000001</v>
      </c>
      <c r="BO55" s="691">
        <v>8.5678359999999998</v>
      </c>
      <c r="BP55" s="691">
        <v>7.8986429999999999</v>
      </c>
      <c r="BQ55" s="691">
        <v>7.7784060000000004</v>
      </c>
      <c r="BR55" s="691">
        <v>8.1128</v>
      </c>
      <c r="BS55" s="691">
        <v>7.0862509999999999</v>
      </c>
      <c r="BT55" s="691">
        <v>7.1157640000000004</v>
      </c>
      <c r="BU55" s="691">
        <v>5.8097909999999997</v>
      </c>
      <c r="BV55" s="691">
        <v>5.5863990000000001</v>
      </c>
    </row>
    <row r="56" spans="1:74" ht="11.15" customHeight="1" x14ac:dyDescent="0.25">
      <c r="A56" s="499" t="s">
        <v>1289</v>
      </c>
      <c r="B56" s="500" t="s">
        <v>1306</v>
      </c>
      <c r="C56" s="690">
        <v>-3.2739537999999999E-2</v>
      </c>
      <c r="D56" s="690">
        <v>7.1288505000000002E-2</v>
      </c>
      <c r="E56" s="690">
        <v>-0.107621098</v>
      </c>
      <c r="F56" s="690">
        <v>-2.4838504000000001E-2</v>
      </c>
      <c r="G56" s="690">
        <v>3.3529165E-2</v>
      </c>
      <c r="H56" s="690">
        <v>0.12849028400000001</v>
      </c>
      <c r="I56" s="690">
        <v>0.104124806</v>
      </c>
      <c r="J56" s="690">
        <v>-1.2031251999999999E-2</v>
      </c>
      <c r="K56" s="690">
        <v>2.0315166999999999E-2</v>
      </c>
      <c r="L56" s="690">
        <v>-2.255919E-2</v>
      </c>
      <c r="M56" s="690">
        <v>2.9695536000000002E-2</v>
      </c>
      <c r="N56" s="690">
        <v>-0.136846888</v>
      </c>
      <c r="O56" s="690">
        <v>-8.6318523999999994E-2</v>
      </c>
      <c r="P56" s="690">
        <v>-7.3544475999999998E-2</v>
      </c>
      <c r="Q56" s="690">
        <v>-3.7393076999999997E-2</v>
      </c>
      <c r="R56" s="690">
        <v>0.111073993</v>
      </c>
      <c r="S56" s="690">
        <v>2.5683870000000001E-2</v>
      </c>
      <c r="T56" s="690">
        <v>6.2584178000000004E-2</v>
      </c>
      <c r="U56" s="690">
        <v>5.8105955000000001E-2</v>
      </c>
      <c r="V56" s="690">
        <v>0.115300664</v>
      </c>
      <c r="W56" s="690">
        <v>1.6913683999999998E-2</v>
      </c>
      <c r="X56" s="690">
        <v>0.10377036100000001</v>
      </c>
      <c r="Y56" s="690">
        <v>-2.545466E-2</v>
      </c>
      <c r="Z56" s="690">
        <v>-8.8173627000000004E-2</v>
      </c>
      <c r="AA56" s="690">
        <v>-4.2439429000000001E-2</v>
      </c>
      <c r="AB56" s="690">
        <v>2.1474083000000001E-2</v>
      </c>
      <c r="AC56" s="690">
        <v>-3.5633568999999997E-2</v>
      </c>
      <c r="AD56" s="690">
        <v>-2.7540014000000002E-2</v>
      </c>
      <c r="AE56" s="690">
        <v>1.3798683000000001E-2</v>
      </c>
      <c r="AF56" s="690">
        <v>6.2421486999999998E-2</v>
      </c>
      <c r="AG56" s="690">
        <v>9.1495383999999999E-2</v>
      </c>
      <c r="AH56" s="690">
        <v>9.2305559999999991E-3</v>
      </c>
      <c r="AI56" s="690">
        <v>1.6767430999999999E-2</v>
      </c>
      <c r="AJ56" s="690">
        <v>3.5206899999999999E-4</v>
      </c>
      <c r="AK56" s="690">
        <v>1.5341578E-2</v>
      </c>
      <c r="AL56" s="690">
        <v>4.0173819999999999E-2</v>
      </c>
      <c r="AM56" s="690">
        <v>-6.6659120000000004E-3</v>
      </c>
      <c r="AN56" s="690">
        <v>-5.5571827999999997E-2</v>
      </c>
      <c r="AO56" s="690">
        <v>8.5396719999999999E-3</v>
      </c>
      <c r="AP56" s="690">
        <v>-1.8277862999999998E-2</v>
      </c>
      <c r="AQ56" s="690">
        <v>-7.3591360999999994E-2</v>
      </c>
      <c r="AR56" s="690">
        <v>1.0865833E-2</v>
      </c>
      <c r="AS56" s="690">
        <v>-2.6710774E-2</v>
      </c>
      <c r="AT56" s="690">
        <v>-1.0001168E-2</v>
      </c>
      <c r="AU56" s="690">
        <v>4.7552725999999997E-2</v>
      </c>
      <c r="AV56" s="690">
        <v>-3.1274597000000001E-2</v>
      </c>
      <c r="AW56" s="690">
        <v>-5.8013550999999997E-2</v>
      </c>
      <c r="AX56" s="690">
        <v>1.13153E-2</v>
      </c>
      <c r="AY56" s="690">
        <v>-5.6694561999999997E-2</v>
      </c>
      <c r="AZ56" s="690">
        <v>1.5195956E-2</v>
      </c>
      <c r="BA56" s="690">
        <v>7.4169600000000002E-2</v>
      </c>
      <c r="BB56" s="690">
        <v>-1.0180099999999999E-2</v>
      </c>
      <c r="BC56" s="691">
        <v>-0.15035129999999999</v>
      </c>
      <c r="BD56" s="691">
        <v>4.2479900000000001E-2</v>
      </c>
      <c r="BE56" s="691">
        <v>-7.2678699999999999E-2</v>
      </c>
      <c r="BF56" s="691">
        <v>-5.2517099999999997E-2</v>
      </c>
      <c r="BG56" s="691">
        <v>3.3940100000000001E-2</v>
      </c>
      <c r="BH56" s="691">
        <v>-1.7726100000000002E-2</v>
      </c>
      <c r="BI56" s="691">
        <v>-2.7929699999999998E-2</v>
      </c>
      <c r="BJ56" s="691">
        <v>6.3326900000000005E-2</v>
      </c>
      <c r="BK56" s="691">
        <v>-1.6051099999999999E-2</v>
      </c>
      <c r="BL56" s="691">
        <v>5.5927299999999999E-2</v>
      </c>
      <c r="BM56" s="691">
        <v>0.10184260000000001</v>
      </c>
      <c r="BN56" s="691">
        <v>2.3463100000000001E-2</v>
      </c>
      <c r="BO56" s="691">
        <v>-0.1577279</v>
      </c>
      <c r="BP56" s="691">
        <v>6.5060800000000002E-2</v>
      </c>
      <c r="BQ56" s="691">
        <v>-4.1370299999999999E-2</v>
      </c>
      <c r="BR56" s="691">
        <v>-3.51729E-2</v>
      </c>
      <c r="BS56" s="691">
        <v>7.9238900000000001E-2</v>
      </c>
      <c r="BT56" s="691">
        <v>1.5069000000000001E-2</v>
      </c>
      <c r="BU56" s="691">
        <v>-1.66822E-3</v>
      </c>
      <c r="BV56" s="691">
        <v>7.7286099999999996E-2</v>
      </c>
    </row>
    <row r="57" spans="1:74" ht="11.15" customHeight="1" x14ac:dyDescent="0.25">
      <c r="A57" s="499" t="s">
        <v>1290</v>
      </c>
      <c r="B57" s="500" t="s">
        <v>1206</v>
      </c>
      <c r="C57" s="690">
        <v>13.340867117</v>
      </c>
      <c r="D57" s="690">
        <v>12.479061974</v>
      </c>
      <c r="E57" s="690">
        <v>13.744916298</v>
      </c>
      <c r="F57" s="690">
        <v>14.261660349</v>
      </c>
      <c r="G57" s="690">
        <v>15.531359149</v>
      </c>
      <c r="H57" s="690">
        <v>17.210107532999999</v>
      </c>
      <c r="I57" s="690">
        <v>22.367031874999999</v>
      </c>
      <c r="J57" s="690">
        <v>21.169931208000001</v>
      </c>
      <c r="K57" s="690">
        <v>17.393096288999999</v>
      </c>
      <c r="L57" s="690">
        <v>16.602759784</v>
      </c>
      <c r="M57" s="690">
        <v>14.888891807</v>
      </c>
      <c r="N57" s="690">
        <v>14.584195485</v>
      </c>
      <c r="O57" s="690">
        <v>14.017044642</v>
      </c>
      <c r="P57" s="690">
        <v>14.272112551999999</v>
      </c>
      <c r="Q57" s="690">
        <v>16.305687735999999</v>
      </c>
      <c r="R57" s="690">
        <v>15.544894156</v>
      </c>
      <c r="S57" s="690">
        <v>15.893165596999999</v>
      </c>
      <c r="T57" s="690">
        <v>17.534366332000001</v>
      </c>
      <c r="U57" s="690">
        <v>20.588335779000001</v>
      </c>
      <c r="V57" s="690">
        <v>21.493088679</v>
      </c>
      <c r="W57" s="690">
        <v>17.945941165000001</v>
      </c>
      <c r="X57" s="690">
        <v>16.221149359999998</v>
      </c>
      <c r="Y57" s="690">
        <v>14.104638867</v>
      </c>
      <c r="Z57" s="690">
        <v>14.501799505999999</v>
      </c>
      <c r="AA57" s="690">
        <v>13.365571954</v>
      </c>
      <c r="AB57" s="690">
        <v>12.741953948999999</v>
      </c>
      <c r="AC57" s="690">
        <v>14.206044951000001</v>
      </c>
      <c r="AD57" s="690">
        <v>13.523578642</v>
      </c>
      <c r="AE57" s="690">
        <v>15.066354979</v>
      </c>
      <c r="AF57" s="690">
        <v>16.832735898999999</v>
      </c>
      <c r="AG57" s="690">
        <v>19.844336819999999</v>
      </c>
      <c r="AH57" s="690">
        <v>21.852348832000001</v>
      </c>
      <c r="AI57" s="690">
        <v>17.813243150000002</v>
      </c>
      <c r="AJ57" s="690">
        <v>16.652017827000002</v>
      </c>
      <c r="AK57" s="690">
        <v>13.693121567</v>
      </c>
      <c r="AL57" s="690">
        <v>13.981053245</v>
      </c>
      <c r="AM57" s="690">
        <v>12.931962197000001</v>
      </c>
      <c r="AN57" s="690">
        <v>12.3075364</v>
      </c>
      <c r="AO57" s="690">
        <v>14.066482294</v>
      </c>
      <c r="AP57" s="690">
        <v>14.345243716000001</v>
      </c>
      <c r="AQ57" s="690">
        <v>15.960204561999999</v>
      </c>
      <c r="AR57" s="690">
        <v>18.561755621</v>
      </c>
      <c r="AS57" s="690">
        <v>22.354804067</v>
      </c>
      <c r="AT57" s="690">
        <v>20.842593143999999</v>
      </c>
      <c r="AU57" s="690">
        <v>18.288223205000001</v>
      </c>
      <c r="AV57" s="690">
        <v>16.098085783999998</v>
      </c>
      <c r="AW57" s="690">
        <v>14.443869256999999</v>
      </c>
      <c r="AX57" s="690">
        <v>14.803935507</v>
      </c>
      <c r="AY57" s="690">
        <v>13.985183924999999</v>
      </c>
      <c r="AZ57" s="690">
        <v>13.005592164999999</v>
      </c>
      <c r="BA57" s="690">
        <v>14.366059999999999</v>
      </c>
      <c r="BB57" s="690">
        <v>13.408390000000001</v>
      </c>
      <c r="BC57" s="691">
        <v>14.939170000000001</v>
      </c>
      <c r="BD57" s="691">
        <v>17.144269999999999</v>
      </c>
      <c r="BE57" s="691">
        <v>20.593330000000002</v>
      </c>
      <c r="BF57" s="691">
        <v>20.134329999999999</v>
      </c>
      <c r="BG57" s="691">
        <v>17.08053</v>
      </c>
      <c r="BH57" s="691">
        <v>17.954719999999998</v>
      </c>
      <c r="BI57" s="691">
        <v>14.431139999999999</v>
      </c>
      <c r="BJ57" s="691">
        <v>15.13298</v>
      </c>
      <c r="BK57" s="691">
        <v>13.56836</v>
      </c>
      <c r="BL57" s="691">
        <v>12.75075</v>
      </c>
      <c r="BM57" s="691">
        <v>15.659929999999999</v>
      </c>
      <c r="BN57" s="691">
        <v>14.936809999999999</v>
      </c>
      <c r="BO57" s="691">
        <v>16.70205</v>
      </c>
      <c r="BP57" s="691">
        <v>18.713059999999999</v>
      </c>
      <c r="BQ57" s="691">
        <v>22.161259999999999</v>
      </c>
      <c r="BR57" s="691">
        <v>22.013490000000001</v>
      </c>
      <c r="BS57" s="691">
        <v>18.901710000000001</v>
      </c>
      <c r="BT57" s="691">
        <v>18.01831</v>
      </c>
      <c r="BU57" s="691">
        <v>15.523630000000001</v>
      </c>
      <c r="BV57" s="691">
        <v>16.318719999999999</v>
      </c>
    </row>
    <row r="58" spans="1:74" ht="11.15" customHeight="1" x14ac:dyDescent="0.25">
      <c r="A58" s="518" t="s">
        <v>1291</v>
      </c>
      <c r="B58" s="520" t="s">
        <v>1307</v>
      </c>
      <c r="C58" s="521">
        <v>19.771820489</v>
      </c>
      <c r="D58" s="521">
        <v>18.10336611</v>
      </c>
      <c r="E58" s="521">
        <v>19.713911979999999</v>
      </c>
      <c r="F58" s="521">
        <v>19.129766235999998</v>
      </c>
      <c r="G58" s="521">
        <v>20.830241040000001</v>
      </c>
      <c r="H58" s="521">
        <v>22.673690656000002</v>
      </c>
      <c r="I58" s="521">
        <v>28.467221293000001</v>
      </c>
      <c r="J58" s="521">
        <v>27.791922188000001</v>
      </c>
      <c r="K58" s="521">
        <v>23.505619356</v>
      </c>
      <c r="L58" s="521">
        <v>22.019508627</v>
      </c>
      <c r="M58" s="521">
        <v>20.359960234999999</v>
      </c>
      <c r="N58" s="521">
        <v>20.523328587999998</v>
      </c>
      <c r="O58" s="521">
        <v>19.973427997000002</v>
      </c>
      <c r="P58" s="521">
        <v>18.453998995999999</v>
      </c>
      <c r="Q58" s="521">
        <v>19.922185618</v>
      </c>
      <c r="R58" s="521">
        <v>19.455438525999998</v>
      </c>
      <c r="S58" s="521">
        <v>20.055723262000001</v>
      </c>
      <c r="T58" s="521">
        <v>22.241005323</v>
      </c>
      <c r="U58" s="521">
        <v>25.948263650000001</v>
      </c>
      <c r="V58" s="521">
        <v>27.127801581</v>
      </c>
      <c r="W58" s="521">
        <v>24.339909618</v>
      </c>
      <c r="X58" s="521">
        <v>20.712702555</v>
      </c>
      <c r="Y58" s="521">
        <v>19.203109887</v>
      </c>
      <c r="Z58" s="521">
        <v>20.110205215000001</v>
      </c>
      <c r="AA58" s="521">
        <v>18.831521294000002</v>
      </c>
      <c r="AB58" s="521">
        <v>17.956113684000002</v>
      </c>
      <c r="AC58" s="521">
        <v>18.326486545000002</v>
      </c>
      <c r="AD58" s="521">
        <v>16.956937084</v>
      </c>
      <c r="AE58" s="521">
        <v>19.428252800999999</v>
      </c>
      <c r="AF58" s="521">
        <v>20.914832376</v>
      </c>
      <c r="AG58" s="521">
        <v>23.713979275</v>
      </c>
      <c r="AH58" s="521">
        <v>25.770837114999999</v>
      </c>
      <c r="AI58" s="521">
        <v>23.069670247000001</v>
      </c>
      <c r="AJ58" s="521">
        <v>21.160046812000001</v>
      </c>
      <c r="AK58" s="521">
        <v>17.968010052</v>
      </c>
      <c r="AL58" s="521">
        <v>19.088806198</v>
      </c>
      <c r="AM58" s="521">
        <v>19.731780000000001</v>
      </c>
      <c r="AN58" s="521">
        <v>16.916070000000001</v>
      </c>
      <c r="AO58" s="521">
        <v>18.951160000000002</v>
      </c>
      <c r="AP58" s="521">
        <v>18.600149999999999</v>
      </c>
      <c r="AQ58" s="521">
        <v>20.513870000000001</v>
      </c>
      <c r="AR58" s="521">
        <v>23.393719999999998</v>
      </c>
      <c r="AS58" s="521">
        <v>28.088460000000001</v>
      </c>
      <c r="AT58" s="521">
        <v>26.288309999999999</v>
      </c>
      <c r="AU58" s="521">
        <v>22.991610000000001</v>
      </c>
      <c r="AV58" s="521">
        <v>20.95927</v>
      </c>
      <c r="AW58" s="521">
        <v>18.411249999999999</v>
      </c>
      <c r="AX58" s="521">
        <v>20.112690000000001</v>
      </c>
      <c r="AY58" s="521">
        <v>19.358260000000001</v>
      </c>
      <c r="AZ58" s="521">
        <v>16.94276</v>
      </c>
      <c r="BA58" s="521">
        <v>19.955062478999999</v>
      </c>
      <c r="BB58" s="521">
        <v>17.832650847</v>
      </c>
      <c r="BC58" s="522">
        <v>20.140640000000001</v>
      </c>
      <c r="BD58" s="522">
        <v>22.782830000000001</v>
      </c>
      <c r="BE58" s="522">
        <v>25.572150000000001</v>
      </c>
      <c r="BF58" s="522">
        <v>25.591000000000001</v>
      </c>
      <c r="BG58" s="522">
        <v>23.132860000000001</v>
      </c>
      <c r="BH58" s="522">
        <v>20.166229999999999</v>
      </c>
      <c r="BI58" s="522">
        <v>19.21414</v>
      </c>
      <c r="BJ58" s="522">
        <v>20.189350000000001</v>
      </c>
      <c r="BK58" s="522">
        <v>20.254280000000001</v>
      </c>
      <c r="BL58" s="522">
        <v>17.69849</v>
      </c>
      <c r="BM58" s="522">
        <v>20.389330000000001</v>
      </c>
      <c r="BN58" s="522">
        <v>18.139469999999999</v>
      </c>
      <c r="BO58" s="522">
        <v>20.394960000000001</v>
      </c>
      <c r="BP58" s="522">
        <v>22.748799999999999</v>
      </c>
      <c r="BQ58" s="522">
        <v>25.492419999999999</v>
      </c>
      <c r="BR58" s="522">
        <v>25.607279999999999</v>
      </c>
      <c r="BS58" s="522">
        <v>22.900670000000002</v>
      </c>
      <c r="BT58" s="522">
        <v>20.086539999999999</v>
      </c>
      <c r="BU58" s="522">
        <v>19.127859999999998</v>
      </c>
      <c r="BV58" s="522">
        <v>20.13372</v>
      </c>
    </row>
    <row r="59" spans="1:74" ht="12" customHeight="1" x14ac:dyDescent="0.3">
      <c r="A59" s="517"/>
      <c r="B59" s="813" t="s">
        <v>1372</v>
      </c>
      <c r="C59" s="813"/>
      <c r="D59" s="813"/>
      <c r="E59" s="813"/>
      <c r="F59" s="813"/>
      <c r="G59" s="813"/>
      <c r="H59" s="813"/>
      <c r="I59" s="813"/>
      <c r="J59" s="813"/>
      <c r="K59" s="813"/>
      <c r="L59" s="813"/>
      <c r="M59" s="813"/>
      <c r="N59" s="813"/>
      <c r="O59" s="813"/>
      <c r="P59" s="813"/>
      <c r="Q59" s="81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3">
      <c r="A60" s="517"/>
      <c r="B60" s="813" t="s">
        <v>1367</v>
      </c>
      <c r="C60" s="813"/>
      <c r="D60" s="813"/>
      <c r="E60" s="813"/>
      <c r="F60" s="813"/>
      <c r="G60" s="813"/>
      <c r="H60" s="813"/>
      <c r="I60" s="813"/>
      <c r="J60" s="813"/>
      <c r="K60" s="813"/>
      <c r="L60" s="813"/>
      <c r="M60" s="813"/>
      <c r="N60" s="813"/>
      <c r="O60" s="813"/>
      <c r="P60" s="813"/>
      <c r="Q60" s="813"/>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3">
      <c r="A61" s="517"/>
      <c r="B61" s="813" t="s">
        <v>1368</v>
      </c>
      <c r="C61" s="813"/>
      <c r="D61" s="813"/>
      <c r="E61" s="813"/>
      <c r="F61" s="813"/>
      <c r="G61" s="813"/>
      <c r="H61" s="813"/>
      <c r="I61" s="813"/>
      <c r="J61" s="813"/>
      <c r="K61" s="813"/>
      <c r="L61" s="813"/>
      <c r="M61" s="813"/>
      <c r="N61" s="813"/>
      <c r="O61" s="813"/>
      <c r="P61" s="813"/>
      <c r="Q61" s="813"/>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13" t="s">
        <v>1369</v>
      </c>
      <c r="C62" s="813"/>
      <c r="D62" s="813"/>
      <c r="E62" s="813"/>
      <c r="F62" s="813"/>
      <c r="G62" s="813"/>
      <c r="H62" s="813"/>
      <c r="I62" s="813"/>
      <c r="J62" s="813"/>
      <c r="K62" s="813"/>
      <c r="L62" s="813"/>
      <c r="M62" s="813"/>
      <c r="N62" s="813"/>
      <c r="O62" s="813"/>
      <c r="P62" s="813"/>
      <c r="Q62" s="813"/>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13" t="s">
        <v>1370</v>
      </c>
      <c r="C63" s="813"/>
      <c r="D63" s="813"/>
      <c r="E63" s="813"/>
      <c r="F63" s="813"/>
      <c r="G63" s="813"/>
      <c r="H63" s="813"/>
      <c r="I63" s="813"/>
      <c r="J63" s="813"/>
      <c r="K63" s="813"/>
      <c r="L63" s="813"/>
      <c r="M63" s="813"/>
      <c r="N63" s="813"/>
      <c r="O63" s="813"/>
      <c r="P63" s="813"/>
      <c r="Q63" s="813"/>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21" t="s">
        <v>1371</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16" t="str">
        <f>"Notes: "&amp;"EIA completed modeling and analysis for this report on " &amp;Dates!D2&amp;"."</f>
        <v>Notes: EIA completed modeling and analysis for this report on Thursday May 5, 2022.</v>
      </c>
      <c r="C65" s="816"/>
      <c r="D65" s="816"/>
      <c r="E65" s="816"/>
      <c r="F65" s="816"/>
      <c r="G65" s="816"/>
      <c r="H65" s="816"/>
      <c r="I65" s="816"/>
      <c r="J65" s="816"/>
      <c r="K65" s="816"/>
      <c r="L65" s="816"/>
      <c r="M65" s="816"/>
      <c r="N65" s="816"/>
      <c r="O65" s="816"/>
      <c r="P65" s="816"/>
      <c r="Q65" s="816"/>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49" t="s">
        <v>351</v>
      </c>
      <c r="C66" s="749"/>
      <c r="D66" s="749"/>
      <c r="E66" s="749"/>
      <c r="F66" s="749"/>
      <c r="G66" s="749"/>
      <c r="H66" s="749"/>
      <c r="I66" s="749"/>
      <c r="J66" s="749"/>
      <c r="K66" s="749"/>
      <c r="L66" s="749"/>
      <c r="M66" s="749"/>
      <c r="N66" s="749"/>
      <c r="O66" s="749"/>
      <c r="P66" s="749"/>
      <c r="Q66" s="74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16" t="s">
        <v>1365</v>
      </c>
      <c r="C67" s="816"/>
      <c r="D67" s="816"/>
      <c r="E67" s="816"/>
      <c r="F67" s="816"/>
      <c r="G67" s="816"/>
      <c r="H67" s="816"/>
      <c r="I67" s="816"/>
      <c r="J67" s="816"/>
      <c r="K67" s="816"/>
      <c r="L67" s="816"/>
      <c r="M67" s="816"/>
      <c r="N67" s="816"/>
      <c r="O67" s="816"/>
      <c r="P67" s="816"/>
      <c r="Q67" s="816"/>
    </row>
    <row r="68" spans="1:74" ht="12" customHeight="1" x14ac:dyDescent="0.25">
      <c r="A68" s="524"/>
      <c r="B68" s="742" t="s">
        <v>1355</v>
      </c>
      <c r="C68" s="742"/>
      <c r="D68" s="742"/>
      <c r="E68" s="742"/>
      <c r="F68" s="742"/>
      <c r="G68" s="742"/>
      <c r="H68" s="742"/>
      <c r="I68" s="742"/>
      <c r="J68" s="742"/>
      <c r="K68" s="742"/>
      <c r="L68" s="742"/>
      <c r="M68" s="742"/>
      <c r="N68" s="742"/>
      <c r="O68" s="742"/>
      <c r="P68" s="742"/>
      <c r="Q68" s="742"/>
    </row>
    <row r="69" spans="1:74" ht="12" customHeight="1" x14ac:dyDescent="0.25">
      <c r="A69" s="524"/>
      <c r="B69" s="742"/>
      <c r="C69" s="742"/>
      <c r="D69" s="742"/>
      <c r="E69" s="742"/>
      <c r="F69" s="742"/>
      <c r="G69" s="742"/>
      <c r="H69" s="742"/>
      <c r="I69" s="742"/>
      <c r="J69" s="742"/>
      <c r="K69" s="742"/>
      <c r="L69" s="742"/>
      <c r="M69" s="742"/>
      <c r="N69" s="742"/>
      <c r="O69" s="742"/>
      <c r="P69" s="742"/>
      <c r="Q69" s="742"/>
    </row>
    <row r="70" spans="1:74" ht="12" customHeight="1" x14ac:dyDescent="0.25">
      <c r="A70" s="524"/>
      <c r="B70" s="764" t="s">
        <v>1362</v>
      </c>
      <c r="C70" s="764"/>
      <c r="D70" s="764"/>
      <c r="E70" s="764"/>
      <c r="F70" s="764"/>
      <c r="G70" s="764"/>
      <c r="H70" s="764"/>
      <c r="I70" s="764"/>
      <c r="J70" s="764"/>
      <c r="K70" s="764"/>
      <c r="L70" s="764"/>
      <c r="M70" s="764"/>
      <c r="N70" s="764"/>
      <c r="O70" s="764"/>
      <c r="P70" s="764"/>
      <c r="Q70" s="764"/>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527" customWidth="1"/>
    <col min="2" max="2" width="30" style="527" customWidth="1"/>
    <col min="3" max="55" width="6.54296875" style="527" customWidth="1"/>
    <col min="56" max="58" width="6.54296875" style="166" customWidth="1"/>
    <col min="59" max="74" width="6.54296875" style="527" customWidth="1"/>
    <col min="75" max="16384" width="11" style="527"/>
  </cols>
  <sheetData>
    <row r="1" spans="1:74" ht="12.75" customHeight="1" x14ac:dyDescent="0.3">
      <c r="A1" s="759" t="s">
        <v>792</v>
      </c>
      <c r="B1" s="525" t="s">
        <v>1393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3">
      <c r="A2" s="760"/>
      <c r="B2" s="486" t="str">
        <f>"U.S. Energy Information Administration  |  Short-Term Energy Outlook  - "&amp;Dates!D1</f>
        <v>U.S. Energy Information Administration  |  Short-Term Energy Outlook  - May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s="166" customFormat="1" ht="12.75" customHeight="1" x14ac:dyDescent="0.25">
      <c r="A4" s="132"/>
      <c r="B4" s="530"/>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2" customHeight="1" x14ac:dyDescent="0.25">
      <c r="A5" s="531"/>
      <c r="B5" s="167" t="s">
        <v>352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64</v>
      </c>
      <c r="B6" s="533" t="s">
        <v>457</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1.2660055999999999E-2</v>
      </c>
      <c r="AZ6" s="263">
        <v>1.0544660000000001E-2</v>
      </c>
      <c r="BA6" s="263">
        <v>1.0356600000000001E-2</v>
      </c>
      <c r="BB6" s="263">
        <v>1.06611E-2</v>
      </c>
      <c r="BC6" s="329">
        <v>1.20862E-2</v>
      </c>
      <c r="BD6" s="329">
        <v>1.21577E-2</v>
      </c>
      <c r="BE6" s="329">
        <v>1.25126E-2</v>
      </c>
      <c r="BF6" s="329">
        <v>1.1824299999999999E-2</v>
      </c>
      <c r="BG6" s="329">
        <v>1.17287E-2</v>
      </c>
      <c r="BH6" s="329">
        <v>1.15993E-2</v>
      </c>
      <c r="BI6" s="329">
        <v>1.1189599999999999E-2</v>
      </c>
      <c r="BJ6" s="329">
        <v>1.2559600000000001E-2</v>
      </c>
      <c r="BK6" s="329">
        <v>1.31156E-2</v>
      </c>
      <c r="BL6" s="329">
        <v>9.7001299999999995E-3</v>
      </c>
      <c r="BM6" s="329">
        <v>1.0463099999999999E-2</v>
      </c>
      <c r="BN6" s="329">
        <v>9.2307699999999993E-3</v>
      </c>
      <c r="BO6" s="329">
        <v>1.2052200000000001E-2</v>
      </c>
      <c r="BP6" s="329">
        <v>1.2222200000000001E-2</v>
      </c>
      <c r="BQ6" s="329">
        <v>1.25556E-2</v>
      </c>
      <c r="BR6" s="329">
        <v>1.18245E-2</v>
      </c>
      <c r="BS6" s="329">
        <v>1.1650000000000001E-2</v>
      </c>
      <c r="BT6" s="329">
        <v>1.1459499999999999E-2</v>
      </c>
      <c r="BU6" s="329">
        <v>1.1174399999999999E-2</v>
      </c>
      <c r="BV6" s="329">
        <v>1.2205499999999999E-2</v>
      </c>
    </row>
    <row r="7" spans="1:74" ht="12" customHeight="1" x14ac:dyDescent="0.25">
      <c r="A7" s="532" t="s">
        <v>749</v>
      </c>
      <c r="B7" s="533" t="s">
        <v>49</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0.23604017099999999</v>
      </c>
      <c r="AZ7" s="263">
        <v>0.19470119999999999</v>
      </c>
      <c r="BA7" s="263">
        <v>0.22257479999999999</v>
      </c>
      <c r="BB7" s="263">
        <v>0.19993359999999999</v>
      </c>
      <c r="BC7" s="329">
        <v>0.24091380000000001</v>
      </c>
      <c r="BD7" s="329">
        <v>0.238872</v>
      </c>
      <c r="BE7" s="329">
        <v>0.22087329999999999</v>
      </c>
      <c r="BF7" s="329">
        <v>0.18256120000000001</v>
      </c>
      <c r="BG7" s="329">
        <v>0.15016019999999999</v>
      </c>
      <c r="BH7" s="329">
        <v>0.151453</v>
      </c>
      <c r="BI7" s="329">
        <v>0.16903660000000001</v>
      </c>
      <c r="BJ7" s="329">
        <v>0.18517020000000001</v>
      </c>
      <c r="BK7" s="329">
        <v>0.21376870000000001</v>
      </c>
      <c r="BL7" s="329">
        <v>0.19110869999999999</v>
      </c>
      <c r="BM7" s="329">
        <v>0.2142182</v>
      </c>
      <c r="BN7" s="329">
        <v>0.21608240000000001</v>
      </c>
      <c r="BO7" s="329">
        <v>0.25088300000000002</v>
      </c>
      <c r="BP7" s="329">
        <v>0.2443177</v>
      </c>
      <c r="BQ7" s="329">
        <v>0.22553980000000001</v>
      </c>
      <c r="BR7" s="329">
        <v>0.19118479999999999</v>
      </c>
      <c r="BS7" s="329">
        <v>0.1592713</v>
      </c>
      <c r="BT7" s="329">
        <v>0.1575095</v>
      </c>
      <c r="BU7" s="329">
        <v>0.17585580000000001</v>
      </c>
      <c r="BV7" s="329">
        <v>0.1954333</v>
      </c>
    </row>
    <row r="8" spans="1:74" ht="12" customHeight="1" x14ac:dyDescent="0.25">
      <c r="A8" s="531" t="s">
        <v>750</v>
      </c>
      <c r="B8" s="533" t="s">
        <v>1031</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7.0791541057000001E-2</v>
      </c>
      <c r="AZ8" s="263">
        <v>8.1406954301000006E-2</v>
      </c>
      <c r="BA8" s="263">
        <v>0.10390539999999999</v>
      </c>
      <c r="BB8" s="263">
        <v>0.1198158</v>
      </c>
      <c r="BC8" s="329">
        <v>0.13724910000000001</v>
      </c>
      <c r="BD8" s="329">
        <v>0.13492319999999999</v>
      </c>
      <c r="BE8" s="329">
        <v>0.13683870000000001</v>
      </c>
      <c r="BF8" s="329">
        <v>0.13231619999999999</v>
      </c>
      <c r="BG8" s="329">
        <v>0.1225358</v>
      </c>
      <c r="BH8" s="329">
        <v>0.1036205</v>
      </c>
      <c r="BI8" s="329">
        <v>8.4704399999999999E-2</v>
      </c>
      <c r="BJ8" s="329">
        <v>7.2221400000000005E-2</v>
      </c>
      <c r="BK8" s="329">
        <v>8.8948899999999997E-2</v>
      </c>
      <c r="BL8" s="329">
        <v>0.1013415</v>
      </c>
      <c r="BM8" s="329">
        <v>0.1337863</v>
      </c>
      <c r="BN8" s="329">
        <v>0.1517502</v>
      </c>
      <c r="BO8" s="329">
        <v>0.1732272</v>
      </c>
      <c r="BP8" s="329">
        <v>0.1699801</v>
      </c>
      <c r="BQ8" s="329">
        <v>0.17098559999999999</v>
      </c>
      <c r="BR8" s="329">
        <v>0.16785839999999999</v>
      </c>
      <c r="BS8" s="329">
        <v>0.1510561</v>
      </c>
      <c r="BT8" s="329">
        <v>0.13026470000000001</v>
      </c>
      <c r="BU8" s="329">
        <v>0.1069369</v>
      </c>
      <c r="BV8" s="329">
        <v>9.3143199999999995E-2</v>
      </c>
    </row>
    <row r="9" spans="1:74" ht="12" customHeight="1" x14ac:dyDescent="0.25">
      <c r="A9" s="499" t="s">
        <v>612</v>
      </c>
      <c r="B9" s="533" t="s">
        <v>823</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1.7622095000000001E-2</v>
      </c>
      <c r="BA9" s="263">
        <v>1.99271E-2</v>
      </c>
      <c r="BB9" s="263">
        <v>1.8855199999999999E-2</v>
      </c>
      <c r="BC9" s="329">
        <v>1.9648700000000002E-2</v>
      </c>
      <c r="BD9" s="329">
        <v>1.89778E-2</v>
      </c>
      <c r="BE9" s="329">
        <v>1.9702500000000001E-2</v>
      </c>
      <c r="BF9" s="329">
        <v>1.97676E-2</v>
      </c>
      <c r="BG9" s="329">
        <v>1.8908299999999999E-2</v>
      </c>
      <c r="BH9" s="329">
        <v>1.90163E-2</v>
      </c>
      <c r="BI9" s="329">
        <v>1.8440100000000001E-2</v>
      </c>
      <c r="BJ9" s="329">
        <v>2.00317E-2</v>
      </c>
      <c r="BK9" s="329">
        <v>1.98511E-2</v>
      </c>
      <c r="BL9" s="329">
        <v>1.7737900000000001E-2</v>
      </c>
      <c r="BM9" s="329">
        <v>2.0187099999999999E-2</v>
      </c>
      <c r="BN9" s="329">
        <v>1.90923E-2</v>
      </c>
      <c r="BO9" s="329">
        <v>1.9781799999999999E-2</v>
      </c>
      <c r="BP9" s="329">
        <v>1.8807999999999998E-2</v>
      </c>
      <c r="BQ9" s="329">
        <v>1.9233299999999998E-2</v>
      </c>
      <c r="BR9" s="329">
        <v>1.92733E-2</v>
      </c>
      <c r="BS9" s="329">
        <v>1.8579100000000001E-2</v>
      </c>
      <c r="BT9" s="329">
        <v>1.8545800000000001E-2</v>
      </c>
      <c r="BU9" s="329">
        <v>1.79624E-2</v>
      </c>
      <c r="BV9" s="329">
        <v>1.9618099999999999E-2</v>
      </c>
    </row>
    <row r="10" spans="1:74" ht="12" customHeight="1" x14ac:dyDescent="0.25">
      <c r="A10" s="499" t="s">
        <v>611</v>
      </c>
      <c r="B10" s="533" t="s">
        <v>1032</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1.6639737000000002E-2</v>
      </c>
      <c r="AZ10" s="263">
        <v>1.8337088000000001E-2</v>
      </c>
      <c r="BA10" s="263">
        <v>1.45065E-2</v>
      </c>
      <c r="BB10" s="263">
        <v>1.14652E-2</v>
      </c>
      <c r="BC10" s="329">
        <v>1.41467E-2</v>
      </c>
      <c r="BD10" s="329">
        <v>1.48626E-2</v>
      </c>
      <c r="BE10" s="329">
        <v>1.6770299999999998E-2</v>
      </c>
      <c r="BF10" s="329">
        <v>1.78304E-2</v>
      </c>
      <c r="BG10" s="329">
        <v>1.51217E-2</v>
      </c>
      <c r="BH10" s="329">
        <v>1.43278E-2</v>
      </c>
      <c r="BI10" s="329">
        <v>1.39191E-2</v>
      </c>
      <c r="BJ10" s="329">
        <v>1.60111E-2</v>
      </c>
      <c r="BK10" s="329">
        <v>1.6273300000000001E-2</v>
      </c>
      <c r="BL10" s="329">
        <v>1.59363E-2</v>
      </c>
      <c r="BM10" s="329">
        <v>1.5056099999999999E-2</v>
      </c>
      <c r="BN10" s="329">
        <v>1.1622199999999999E-2</v>
      </c>
      <c r="BO10" s="329">
        <v>1.43438E-2</v>
      </c>
      <c r="BP10" s="329">
        <v>1.51509E-2</v>
      </c>
      <c r="BQ10" s="329">
        <v>1.6802500000000001E-2</v>
      </c>
      <c r="BR10" s="329">
        <v>1.8112699999999999E-2</v>
      </c>
      <c r="BS10" s="329">
        <v>1.5069300000000001E-2</v>
      </c>
      <c r="BT10" s="329">
        <v>1.4572E-2</v>
      </c>
      <c r="BU10" s="329">
        <v>1.3661700000000001E-2</v>
      </c>
      <c r="BV10" s="329">
        <v>1.6228800000000002E-2</v>
      </c>
    </row>
    <row r="11" spans="1:74" ht="12" customHeight="1" x14ac:dyDescent="0.25">
      <c r="A11" s="531" t="s">
        <v>98</v>
      </c>
      <c r="B11" s="533" t="s">
        <v>458</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0.33984385278000001</v>
      </c>
      <c r="AZ11" s="263">
        <v>0.33955946866999998</v>
      </c>
      <c r="BA11" s="263">
        <v>0.3789459</v>
      </c>
      <c r="BB11" s="263">
        <v>0.37334850000000003</v>
      </c>
      <c r="BC11" s="329">
        <v>0.33851510000000001</v>
      </c>
      <c r="BD11" s="329">
        <v>0.2648935</v>
      </c>
      <c r="BE11" s="329">
        <v>0.21273110000000001</v>
      </c>
      <c r="BF11" s="329">
        <v>0.25728079999999998</v>
      </c>
      <c r="BG11" s="329">
        <v>0.28964849999999998</v>
      </c>
      <c r="BH11" s="329">
        <v>0.3145192</v>
      </c>
      <c r="BI11" s="329">
        <v>0.34679939999999998</v>
      </c>
      <c r="BJ11" s="329">
        <v>0.3861677</v>
      </c>
      <c r="BK11" s="329">
        <v>0.35447030000000002</v>
      </c>
      <c r="BL11" s="329">
        <v>0.35785650000000002</v>
      </c>
      <c r="BM11" s="329">
        <v>0.40553050000000002</v>
      </c>
      <c r="BN11" s="329">
        <v>0.38591700000000001</v>
      </c>
      <c r="BO11" s="329">
        <v>0.35384159999999998</v>
      </c>
      <c r="BP11" s="329">
        <v>0.27332800000000002</v>
      </c>
      <c r="BQ11" s="329">
        <v>0.21880289999999999</v>
      </c>
      <c r="BR11" s="329">
        <v>0.26726709999999998</v>
      </c>
      <c r="BS11" s="329">
        <v>0.30158740000000001</v>
      </c>
      <c r="BT11" s="329">
        <v>0.32777200000000001</v>
      </c>
      <c r="BU11" s="329">
        <v>0.3545567</v>
      </c>
      <c r="BV11" s="329">
        <v>0.40648479999999998</v>
      </c>
    </row>
    <row r="12" spans="1:74" ht="12" customHeight="1" x14ac:dyDescent="0.25">
      <c r="A12" s="532" t="s">
        <v>221</v>
      </c>
      <c r="B12" s="533" t="s">
        <v>353</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0.69521785783000001</v>
      </c>
      <c r="AZ12" s="263">
        <v>0.66217146596999998</v>
      </c>
      <c r="BA12" s="263">
        <v>0.75021629999999995</v>
      </c>
      <c r="BB12" s="263">
        <v>0.73407940000000005</v>
      </c>
      <c r="BC12" s="329">
        <v>0.7625596</v>
      </c>
      <c r="BD12" s="329">
        <v>0.68468669999999998</v>
      </c>
      <c r="BE12" s="329">
        <v>0.61942850000000005</v>
      </c>
      <c r="BF12" s="329">
        <v>0.62158049999999998</v>
      </c>
      <c r="BG12" s="329">
        <v>0.60810330000000001</v>
      </c>
      <c r="BH12" s="329">
        <v>0.61453619999999998</v>
      </c>
      <c r="BI12" s="329">
        <v>0.64408929999999998</v>
      </c>
      <c r="BJ12" s="329">
        <v>0.69216169999999999</v>
      </c>
      <c r="BK12" s="329">
        <v>0.7064279</v>
      </c>
      <c r="BL12" s="329">
        <v>0.69368099999999999</v>
      </c>
      <c r="BM12" s="329">
        <v>0.79924130000000004</v>
      </c>
      <c r="BN12" s="329">
        <v>0.79369489999999998</v>
      </c>
      <c r="BO12" s="329">
        <v>0.82412960000000002</v>
      </c>
      <c r="BP12" s="329">
        <v>0.73380690000000004</v>
      </c>
      <c r="BQ12" s="329">
        <v>0.66391979999999995</v>
      </c>
      <c r="BR12" s="329">
        <v>0.67552080000000003</v>
      </c>
      <c r="BS12" s="329">
        <v>0.65721320000000005</v>
      </c>
      <c r="BT12" s="329">
        <v>0.66012360000000003</v>
      </c>
      <c r="BU12" s="329">
        <v>0.68014790000000003</v>
      </c>
      <c r="BV12" s="329">
        <v>0.74311380000000005</v>
      </c>
    </row>
    <row r="13" spans="1:74" ht="12" customHeight="1" x14ac:dyDescent="0.25">
      <c r="A13" s="532"/>
      <c r="B13" s="167" t="s">
        <v>354</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5">
      <c r="A14" s="532" t="s">
        <v>973</v>
      </c>
      <c r="B14" s="533" t="s">
        <v>1033</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3.7735757000000002E-2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6.2308547999999998E-2</v>
      </c>
      <c r="AQ14" s="263">
        <v>6.8947701E-2</v>
      </c>
      <c r="AR14" s="263">
        <v>6.7722234000000006E-2</v>
      </c>
      <c r="AS14" s="263">
        <v>6.9386911999999995E-2</v>
      </c>
      <c r="AT14" s="263">
        <v>6.4267886999999996E-2</v>
      </c>
      <c r="AU14" s="263">
        <v>6.2037307E-2</v>
      </c>
      <c r="AV14" s="263">
        <v>7.1073844999999997E-2</v>
      </c>
      <c r="AW14" s="263">
        <v>7.1497285999999993E-2</v>
      </c>
      <c r="AX14" s="263">
        <v>7.3015488000000003E-2</v>
      </c>
      <c r="AY14" s="263">
        <v>7.0949164999999995E-2</v>
      </c>
      <c r="AZ14" s="263">
        <v>6.4232399999999995E-2</v>
      </c>
      <c r="BA14" s="263">
        <v>7.2524699999999998E-2</v>
      </c>
      <c r="BB14" s="263">
        <v>6.7952499999999999E-2</v>
      </c>
      <c r="BC14" s="329">
        <v>6.7669000000000007E-2</v>
      </c>
      <c r="BD14" s="329">
        <v>6.6306299999999999E-2</v>
      </c>
      <c r="BE14" s="329">
        <v>6.8723300000000001E-2</v>
      </c>
      <c r="BF14" s="329">
        <v>6.8827200000000005E-2</v>
      </c>
      <c r="BG14" s="329">
        <v>6.5678100000000003E-2</v>
      </c>
      <c r="BH14" s="329">
        <v>6.7963700000000002E-2</v>
      </c>
      <c r="BI14" s="329">
        <v>6.7963899999999994E-2</v>
      </c>
      <c r="BJ14" s="329">
        <v>7.0048200000000005E-2</v>
      </c>
      <c r="BK14" s="329">
        <v>6.7039000000000001E-2</v>
      </c>
      <c r="BL14" s="329">
        <v>6.0699900000000001E-2</v>
      </c>
      <c r="BM14" s="329">
        <v>6.5537100000000001E-2</v>
      </c>
      <c r="BN14" s="329">
        <v>6.4399999999999999E-2</v>
      </c>
      <c r="BO14" s="329">
        <v>6.8522700000000006E-2</v>
      </c>
      <c r="BP14" s="329">
        <v>6.7117700000000002E-2</v>
      </c>
      <c r="BQ14" s="329">
        <v>6.8412899999999999E-2</v>
      </c>
      <c r="BR14" s="329">
        <v>6.8165400000000001E-2</v>
      </c>
      <c r="BS14" s="329">
        <v>6.5290899999999999E-2</v>
      </c>
      <c r="BT14" s="329">
        <v>6.7835400000000004E-2</v>
      </c>
      <c r="BU14" s="329">
        <v>6.8471500000000005E-2</v>
      </c>
      <c r="BV14" s="329">
        <v>7.1031800000000006E-2</v>
      </c>
    </row>
    <row r="15" spans="1:74" ht="12" customHeight="1" x14ac:dyDescent="0.25">
      <c r="A15" s="532" t="s">
        <v>609</v>
      </c>
      <c r="B15" s="533" t="s">
        <v>457</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3.5671200000000002E-4</v>
      </c>
      <c r="AZ15" s="263">
        <v>3.5252800000000001E-4</v>
      </c>
      <c r="BA15" s="263">
        <v>3.5214699999999997E-4</v>
      </c>
      <c r="BB15" s="263">
        <v>3.5277799999999999E-4</v>
      </c>
      <c r="BC15" s="329">
        <v>3.5242100000000001E-4</v>
      </c>
      <c r="BD15" s="329">
        <v>3.5307699999999998E-4</v>
      </c>
      <c r="BE15" s="329">
        <v>3.5274599999999997E-4</v>
      </c>
      <c r="BF15" s="329">
        <v>3.52386E-4</v>
      </c>
      <c r="BG15" s="329">
        <v>3.5303800000000002E-4</v>
      </c>
      <c r="BH15" s="329">
        <v>3.5270499999999998E-4</v>
      </c>
      <c r="BI15" s="329">
        <v>3.5338600000000002E-4</v>
      </c>
      <c r="BJ15" s="329">
        <v>3.5308399999999998E-4</v>
      </c>
      <c r="BK15" s="329">
        <v>3.5275399999999999E-4</v>
      </c>
      <c r="BL15" s="329">
        <v>3.52775E-4</v>
      </c>
      <c r="BM15" s="329">
        <v>3.5283200000000003E-4</v>
      </c>
      <c r="BN15" s="329">
        <v>3.52837E-4</v>
      </c>
      <c r="BO15" s="329">
        <v>3.5287399999999998E-4</v>
      </c>
      <c r="BP15" s="329">
        <v>3.5285600000000002E-4</v>
      </c>
      <c r="BQ15" s="329">
        <v>3.5286600000000002E-4</v>
      </c>
      <c r="BR15" s="329">
        <v>3.5291000000000001E-4</v>
      </c>
      <c r="BS15" s="329">
        <v>3.5289799999999998E-4</v>
      </c>
      <c r="BT15" s="329">
        <v>3.5291599999999999E-4</v>
      </c>
      <c r="BU15" s="329">
        <v>3.5287300000000002E-4</v>
      </c>
      <c r="BV15" s="329">
        <v>3.5285399999999999E-4</v>
      </c>
    </row>
    <row r="16" spans="1:74" ht="12" customHeight="1" x14ac:dyDescent="0.25">
      <c r="A16" s="532" t="s">
        <v>610</v>
      </c>
      <c r="B16" s="533" t="s">
        <v>49</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7.3723500000000004E-4</v>
      </c>
      <c r="AZ16" s="263">
        <v>6.5708800000000001E-4</v>
      </c>
      <c r="BA16" s="263">
        <v>7.52354E-4</v>
      </c>
      <c r="BB16" s="263">
        <v>7.22008E-4</v>
      </c>
      <c r="BC16" s="329">
        <v>7.1847199999999995E-4</v>
      </c>
      <c r="BD16" s="329">
        <v>6.6783399999999996E-4</v>
      </c>
      <c r="BE16" s="329">
        <v>6.9141700000000005E-4</v>
      </c>
      <c r="BF16" s="329">
        <v>6.95084E-4</v>
      </c>
      <c r="BG16" s="329">
        <v>6.5853799999999996E-4</v>
      </c>
      <c r="BH16" s="329">
        <v>6.8092000000000001E-4</v>
      </c>
      <c r="BI16" s="329">
        <v>7.1025700000000005E-4</v>
      </c>
      <c r="BJ16" s="329">
        <v>7.5656499999999995E-4</v>
      </c>
      <c r="BK16" s="329">
        <v>7.4837999999999999E-4</v>
      </c>
      <c r="BL16" s="329">
        <v>6.7600199999999998E-4</v>
      </c>
      <c r="BM16" s="329">
        <v>7.5235500000000002E-4</v>
      </c>
      <c r="BN16" s="329">
        <v>7.2200699999999999E-4</v>
      </c>
      <c r="BO16" s="329">
        <v>7.1847199999999995E-4</v>
      </c>
      <c r="BP16" s="329">
        <v>6.6783399999999996E-4</v>
      </c>
      <c r="BQ16" s="329">
        <v>6.9141700000000005E-4</v>
      </c>
      <c r="BR16" s="329">
        <v>6.95084E-4</v>
      </c>
      <c r="BS16" s="329">
        <v>6.5853799999999996E-4</v>
      </c>
      <c r="BT16" s="329">
        <v>6.8092000000000001E-4</v>
      </c>
      <c r="BU16" s="329">
        <v>7.1025700000000005E-4</v>
      </c>
      <c r="BV16" s="329">
        <v>7.5656499999999995E-4</v>
      </c>
    </row>
    <row r="17" spans="1:74" ht="12" customHeight="1" x14ac:dyDescent="0.25">
      <c r="A17" s="532" t="s">
        <v>1028</v>
      </c>
      <c r="B17" s="533" t="s">
        <v>1027</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2.3227552125999998E-3</v>
      </c>
      <c r="BA17" s="263">
        <v>3.2618500000000002E-3</v>
      </c>
      <c r="BB17" s="263">
        <v>3.5224599999999998E-3</v>
      </c>
      <c r="BC17" s="329">
        <v>3.8768800000000001E-3</v>
      </c>
      <c r="BD17" s="329">
        <v>3.8817499999999998E-3</v>
      </c>
      <c r="BE17" s="329">
        <v>4.0092900000000004E-3</v>
      </c>
      <c r="BF17" s="329">
        <v>3.8865599999999998E-3</v>
      </c>
      <c r="BG17" s="329">
        <v>3.5120099999999999E-3</v>
      </c>
      <c r="BH17" s="329">
        <v>3.2030700000000001E-3</v>
      </c>
      <c r="BI17" s="329">
        <v>2.5184500000000002E-3</v>
      </c>
      <c r="BJ17" s="329">
        <v>2.2721799999999999E-3</v>
      </c>
      <c r="BK17" s="329">
        <v>2.3955700000000001E-3</v>
      </c>
      <c r="BL17" s="329">
        <v>2.5452199999999999E-3</v>
      </c>
      <c r="BM17" s="329">
        <v>3.5672199999999999E-3</v>
      </c>
      <c r="BN17" s="329">
        <v>3.8530999999999999E-3</v>
      </c>
      <c r="BO17" s="329">
        <v>4.2400299999999997E-3</v>
      </c>
      <c r="BP17" s="329">
        <v>4.2499299999999999E-3</v>
      </c>
      <c r="BQ17" s="329">
        <v>4.3886000000000003E-3</v>
      </c>
      <c r="BR17" s="329">
        <v>4.2541300000000001E-3</v>
      </c>
      <c r="BS17" s="329">
        <v>3.8441199999999999E-3</v>
      </c>
      <c r="BT17" s="329">
        <v>3.50505E-3</v>
      </c>
      <c r="BU17" s="329">
        <v>2.7548899999999999E-3</v>
      </c>
      <c r="BV17" s="329">
        <v>2.4824600000000001E-3</v>
      </c>
    </row>
    <row r="18" spans="1:74" ht="12" customHeight="1" x14ac:dyDescent="0.25">
      <c r="A18" s="532" t="s">
        <v>20</v>
      </c>
      <c r="B18" s="533" t="s">
        <v>823</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1.4402056E-2</v>
      </c>
      <c r="AZ18" s="263">
        <v>1.23515E-2</v>
      </c>
      <c r="BA18" s="263">
        <v>1.39986E-2</v>
      </c>
      <c r="BB18" s="263">
        <v>1.3536100000000001E-2</v>
      </c>
      <c r="BC18" s="329">
        <v>1.36594E-2</v>
      </c>
      <c r="BD18" s="329">
        <v>1.2385E-2</v>
      </c>
      <c r="BE18" s="329">
        <v>1.3110999999999999E-2</v>
      </c>
      <c r="BF18" s="329">
        <v>1.3245099999999999E-2</v>
      </c>
      <c r="BG18" s="329">
        <v>1.28396E-2</v>
      </c>
      <c r="BH18" s="329">
        <v>1.38523E-2</v>
      </c>
      <c r="BI18" s="329">
        <v>1.36349E-2</v>
      </c>
      <c r="BJ18" s="329">
        <v>1.43129E-2</v>
      </c>
      <c r="BK18" s="329">
        <v>1.3981E-2</v>
      </c>
      <c r="BL18" s="329">
        <v>1.2526799999999999E-2</v>
      </c>
      <c r="BM18" s="329">
        <v>1.40695E-2</v>
      </c>
      <c r="BN18" s="329">
        <v>1.36285E-2</v>
      </c>
      <c r="BO18" s="329">
        <v>1.3761900000000001E-2</v>
      </c>
      <c r="BP18" s="329">
        <v>1.24869E-2</v>
      </c>
      <c r="BQ18" s="329">
        <v>1.32015E-2</v>
      </c>
      <c r="BR18" s="329">
        <v>1.3291600000000001E-2</v>
      </c>
      <c r="BS18" s="329">
        <v>1.28384E-2</v>
      </c>
      <c r="BT18" s="329">
        <v>1.37936E-2</v>
      </c>
      <c r="BU18" s="329">
        <v>1.35811E-2</v>
      </c>
      <c r="BV18" s="329">
        <v>1.4264600000000001E-2</v>
      </c>
    </row>
    <row r="19" spans="1:74" ht="12" customHeight="1" x14ac:dyDescent="0.25">
      <c r="A19" s="499" t="s">
        <v>51</v>
      </c>
      <c r="B19" s="533" t="s">
        <v>1032</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0.110069164</v>
      </c>
      <c r="AZ19" s="263">
        <v>0.1024878</v>
      </c>
      <c r="BA19" s="263">
        <v>0.11088480000000001</v>
      </c>
      <c r="BB19" s="263">
        <v>0.11100119999999999</v>
      </c>
      <c r="BC19" s="329">
        <v>0.11420080000000001</v>
      </c>
      <c r="BD19" s="329">
        <v>0.1142315</v>
      </c>
      <c r="BE19" s="329">
        <v>0.1210688</v>
      </c>
      <c r="BF19" s="329">
        <v>0.1199737</v>
      </c>
      <c r="BG19" s="329">
        <v>0.1160167</v>
      </c>
      <c r="BH19" s="329">
        <v>0.1205217</v>
      </c>
      <c r="BI19" s="329">
        <v>0.1174849</v>
      </c>
      <c r="BJ19" s="329">
        <v>0.1228634</v>
      </c>
      <c r="BK19" s="329">
        <v>0.1226918</v>
      </c>
      <c r="BL19" s="329">
        <v>0.11039930000000001</v>
      </c>
      <c r="BM19" s="329">
        <v>0.1172932</v>
      </c>
      <c r="BN19" s="329">
        <v>0.1151301</v>
      </c>
      <c r="BO19" s="329">
        <v>0.1169046</v>
      </c>
      <c r="BP19" s="329">
        <v>0.1160561</v>
      </c>
      <c r="BQ19" s="329">
        <v>0.122402</v>
      </c>
      <c r="BR19" s="329">
        <v>0.1210132</v>
      </c>
      <c r="BS19" s="329">
        <v>0.11687549999999999</v>
      </c>
      <c r="BT19" s="329">
        <v>0.1212313</v>
      </c>
      <c r="BU19" s="329">
        <v>0.118106</v>
      </c>
      <c r="BV19" s="329">
        <v>0.1234456</v>
      </c>
    </row>
    <row r="20" spans="1:74" ht="12" customHeight="1" x14ac:dyDescent="0.25">
      <c r="A20" s="532" t="s">
        <v>19</v>
      </c>
      <c r="B20" s="533" t="s">
        <v>1394</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0.16780840834999999</v>
      </c>
      <c r="AE20" s="263">
        <v>0.18026643720999999</v>
      </c>
      <c r="AF20" s="263">
        <v>0.18389008111999999</v>
      </c>
      <c r="AG20" s="263">
        <v>0.19236110779999999</v>
      </c>
      <c r="AH20" s="263">
        <v>0.19276289535999999</v>
      </c>
      <c r="AI20" s="263">
        <v>0.18653491698999999</v>
      </c>
      <c r="AJ20" s="263">
        <v>0.19681576035000001</v>
      </c>
      <c r="AK20" s="263">
        <v>0.19640304049999999</v>
      </c>
      <c r="AL20" s="263">
        <v>0.20316719763999999</v>
      </c>
      <c r="AM20" s="263">
        <v>0.20034415390999999</v>
      </c>
      <c r="AN20" s="263">
        <v>0.1706502194</v>
      </c>
      <c r="AO20" s="263">
        <v>0.19705806961</v>
      </c>
      <c r="AP20" s="263">
        <v>0.19171722093999999</v>
      </c>
      <c r="AQ20" s="263">
        <v>0.20689562915000001</v>
      </c>
      <c r="AR20" s="263">
        <v>0.19745968107</v>
      </c>
      <c r="AS20" s="263">
        <v>0.20705803531</v>
      </c>
      <c r="AT20" s="263">
        <v>0.19618524617999999</v>
      </c>
      <c r="AU20" s="263">
        <v>0.19180190075</v>
      </c>
      <c r="AV20" s="263">
        <v>0.20172005791</v>
      </c>
      <c r="AW20" s="263">
        <v>0.19729022336999999</v>
      </c>
      <c r="AX20" s="263">
        <v>0.20259251373000001</v>
      </c>
      <c r="AY20" s="263">
        <v>0.20029386221000001</v>
      </c>
      <c r="AZ20" s="263">
        <v>0.18403133121000001</v>
      </c>
      <c r="BA20" s="263">
        <v>0.20362635100000001</v>
      </c>
      <c r="BB20" s="263">
        <v>0.198878526</v>
      </c>
      <c r="BC20" s="329">
        <v>0.2022806</v>
      </c>
      <c r="BD20" s="329">
        <v>0.1995951</v>
      </c>
      <c r="BE20" s="329">
        <v>0.2097675</v>
      </c>
      <c r="BF20" s="329">
        <v>0.20880560000000001</v>
      </c>
      <c r="BG20" s="329">
        <v>0.20077239999999999</v>
      </c>
      <c r="BH20" s="329">
        <v>0.20838029999999999</v>
      </c>
      <c r="BI20" s="329">
        <v>0.2044146</v>
      </c>
      <c r="BJ20" s="329">
        <v>0.21239559999999999</v>
      </c>
      <c r="BK20" s="329">
        <v>0.20881479999999999</v>
      </c>
      <c r="BL20" s="329">
        <v>0.18876019999999999</v>
      </c>
      <c r="BM20" s="329">
        <v>0.20326340000000001</v>
      </c>
      <c r="BN20" s="329">
        <v>0.19978070000000001</v>
      </c>
      <c r="BO20" s="329">
        <v>0.20633209999999999</v>
      </c>
      <c r="BP20" s="329">
        <v>0.20273969999999999</v>
      </c>
      <c r="BQ20" s="329">
        <v>0.21127950000000001</v>
      </c>
      <c r="BR20" s="329">
        <v>0.20961850000000001</v>
      </c>
      <c r="BS20" s="329">
        <v>0.20158690000000001</v>
      </c>
      <c r="BT20" s="329">
        <v>0.2092252</v>
      </c>
      <c r="BU20" s="329">
        <v>0.20575479999999999</v>
      </c>
      <c r="BV20" s="329">
        <v>0.21415880000000001</v>
      </c>
    </row>
    <row r="21" spans="1:74" ht="12" customHeight="1" x14ac:dyDescent="0.25">
      <c r="A21" s="532"/>
      <c r="B21" s="167" t="s">
        <v>355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3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5">
      <c r="A22" s="532" t="s">
        <v>63</v>
      </c>
      <c r="B22" s="533" t="s">
        <v>457</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2.1692809999999999E-3</v>
      </c>
      <c r="AZ22" s="263">
        <v>2.0322600000000001E-3</v>
      </c>
      <c r="BA22" s="263">
        <v>2.0512099999999999E-3</v>
      </c>
      <c r="BB22" s="263">
        <v>2.0607300000000002E-3</v>
      </c>
      <c r="BC22" s="329">
        <v>2.0552700000000001E-3</v>
      </c>
      <c r="BD22" s="329">
        <v>2.0627699999999998E-3</v>
      </c>
      <c r="BE22" s="329">
        <v>2.0668100000000001E-3</v>
      </c>
      <c r="BF22" s="329">
        <v>2.06953E-3</v>
      </c>
      <c r="BG22" s="329">
        <v>2.0763399999999999E-3</v>
      </c>
      <c r="BH22" s="329">
        <v>2.0745E-3</v>
      </c>
      <c r="BI22" s="329">
        <v>2.08084E-3</v>
      </c>
      <c r="BJ22" s="329">
        <v>2.0726899999999999E-3</v>
      </c>
      <c r="BK22" s="329">
        <v>2.0639E-3</v>
      </c>
      <c r="BL22" s="329">
        <v>2.0667799999999998E-3</v>
      </c>
      <c r="BM22" s="329">
        <v>2.0682000000000001E-3</v>
      </c>
      <c r="BN22" s="329">
        <v>2.06887E-3</v>
      </c>
      <c r="BO22" s="329">
        <v>2.07011E-3</v>
      </c>
      <c r="BP22" s="329">
        <v>2.0707799999999999E-3</v>
      </c>
      <c r="BQ22" s="329">
        <v>2.07114E-3</v>
      </c>
      <c r="BR22" s="329">
        <v>2.0712899999999999E-3</v>
      </c>
      <c r="BS22" s="329">
        <v>2.0708300000000001E-3</v>
      </c>
      <c r="BT22" s="329">
        <v>2.0704899999999999E-3</v>
      </c>
      <c r="BU22" s="329">
        <v>2.0695499999999999E-3</v>
      </c>
      <c r="BV22" s="329">
        <v>2.0692699999999998E-3</v>
      </c>
    </row>
    <row r="23" spans="1:74" ht="12" customHeight="1" x14ac:dyDescent="0.25">
      <c r="A23" s="532" t="s">
        <v>1030</v>
      </c>
      <c r="B23" s="533" t="s">
        <v>1029</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9.1372177866E-3</v>
      </c>
      <c r="AZ23" s="263">
        <v>1.0165590562000001E-2</v>
      </c>
      <c r="BA23" s="263">
        <v>1.37124E-2</v>
      </c>
      <c r="BB23" s="263">
        <v>1.50993E-2</v>
      </c>
      <c r="BC23" s="329">
        <v>1.64697E-2</v>
      </c>
      <c r="BD23" s="329">
        <v>1.6552399999999998E-2</v>
      </c>
      <c r="BE23" s="329">
        <v>1.7142399999999999E-2</v>
      </c>
      <c r="BF23" s="329">
        <v>1.6438000000000001E-2</v>
      </c>
      <c r="BG23" s="329">
        <v>1.47668E-2</v>
      </c>
      <c r="BH23" s="329">
        <v>1.3073100000000001E-2</v>
      </c>
      <c r="BI23" s="329">
        <v>1.04035E-2</v>
      </c>
      <c r="BJ23" s="329">
        <v>9.88787E-3</v>
      </c>
      <c r="BK23" s="329">
        <v>1.0661E-2</v>
      </c>
      <c r="BL23" s="329">
        <v>1.1710699999999999E-2</v>
      </c>
      <c r="BM23" s="329">
        <v>1.5697599999999999E-2</v>
      </c>
      <c r="BN23" s="329">
        <v>1.7257100000000001E-2</v>
      </c>
      <c r="BO23" s="329">
        <v>1.8832100000000001E-2</v>
      </c>
      <c r="BP23" s="329">
        <v>1.89853E-2</v>
      </c>
      <c r="BQ23" s="329">
        <v>1.96933E-2</v>
      </c>
      <c r="BR23" s="329">
        <v>1.8918399999999998E-2</v>
      </c>
      <c r="BS23" s="329">
        <v>1.7028600000000001E-2</v>
      </c>
      <c r="BT23" s="329">
        <v>1.51258E-2</v>
      </c>
      <c r="BU23" s="329">
        <v>1.2080799999999999E-2</v>
      </c>
      <c r="BV23" s="329">
        <v>1.1497500000000001E-2</v>
      </c>
    </row>
    <row r="24" spans="1:74" ht="12" customHeight="1" x14ac:dyDescent="0.25">
      <c r="A24" s="499" t="s">
        <v>836</v>
      </c>
      <c r="B24" s="533" t="s">
        <v>823</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3.2988700000000002E-3</v>
      </c>
      <c r="AZ24" s="263">
        <v>2.60786E-3</v>
      </c>
      <c r="BA24" s="263">
        <v>3.07209E-3</v>
      </c>
      <c r="BB24" s="263">
        <v>2.87989E-3</v>
      </c>
      <c r="BC24" s="329">
        <v>2.8254999999999999E-3</v>
      </c>
      <c r="BD24" s="329">
        <v>2.7364099999999999E-3</v>
      </c>
      <c r="BE24" s="329">
        <v>3.0577500000000001E-3</v>
      </c>
      <c r="BF24" s="329">
        <v>3.03368E-3</v>
      </c>
      <c r="BG24" s="329">
        <v>2.92553E-3</v>
      </c>
      <c r="BH24" s="329">
        <v>2.9199299999999998E-3</v>
      </c>
      <c r="BI24" s="329">
        <v>2.99739E-3</v>
      </c>
      <c r="BJ24" s="329">
        <v>3.1829100000000002E-3</v>
      </c>
      <c r="BK24" s="329">
        <v>3.3157600000000001E-3</v>
      </c>
      <c r="BL24" s="329">
        <v>2.81343E-3</v>
      </c>
      <c r="BM24" s="329">
        <v>3.0839499999999998E-3</v>
      </c>
      <c r="BN24" s="329">
        <v>2.8918199999999998E-3</v>
      </c>
      <c r="BO24" s="329">
        <v>2.8359100000000001E-3</v>
      </c>
      <c r="BP24" s="329">
        <v>2.7401499999999998E-3</v>
      </c>
      <c r="BQ24" s="329">
        <v>3.06172E-3</v>
      </c>
      <c r="BR24" s="329">
        <v>3.0410200000000002E-3</v>
      </c>
      <c r="BS24" s="329">
        <v>2.93392E-3</v>
      </c>
      <c r="BT24" s="329">
        <v>2.9269500000000002E-3</v>
      </c>
      <c r="BU24" s="329">
        <v>2.9946700000000001E-3</v>
      </c>
      <c r="BV24" s="329">
        <v>3.17571E-3</v>
      </c>
    </row>
    <row r="25" spans="1:74" ht="12" customHeight="1" x14ac:dyDescent="0.25">
      <c r="A25" s="499" t="s">
        <v>21</v>
      </c>
      <c r="B25" s="533" t="s">
        <v>1032</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7.0711710000000002E-3</v>
      </c>
      <c r="AZ25" s="263">
        <v>6.4116700000000004E-3</v>
      </c>
      <c r="BA25" s="263">
        <v>6.8974199999999996E-3</v>
      </c>
      <c r="BB25" s="263">
        <v>6.6838399999999999E-3</v>
      </c>
      <c r="BC25" s="329">
        <v>6.8470500000000004E-3</v>
      </c>
      <c r="BD25" s="329">
        <v>6.8467399999999996E-3</v>
      </c>
      <c r="BE25" s="329">
        <v>7.1456999999999996E-3</v>
      </c>
      <c r="BF25" s="329">
        <v>7.1157700000000004E-3</v>
      </c>
      <c r="BG25" s="329">
        <v>6.84901E-3</v>
      </c>
      <c r="BH25" s="329">
        <v>6.9944899999999999E-3</v>
      </c>
      <c r="BI25" s="329">
        <v>6.7517499999999999E-3</v>
      </c>
      <c r="BJ25" s="329">
        <v>7.1055800000000002E-3</v>
      </c>
      <c r="BK25" s="329">
        <v>7.07845E-3</v>
      </c>
      <c r="BL25" s="329">
        <v>6.3917599999999998E-3</v>
      </c>
      <c r="BM25" s="329">
        <v>6.89866E-3</v>
      </c>
      <c r="BN25" s="329">
        <v>6.6850700000000004E-3</v>
      </c>
      <c r="BO25" s="329">
        <v>6.84843E-3</v>
      </c>
      <c r="BP25" s="329">
        <v>6.8500799999999997E-3</v>
      </c>
      <c r="BQ25" s="329">
        <v>7.14506E-3</v>
      </c>
      <c r="BR25" s="329">
        <v>7.11467E-3</v>
      </c>
      <c r="BS25" s="329">
        <v>6.8508600000000003E-3</v>
      </c>
      <c r="BT25" s="329">
        <v>6.9949399999999998E-3</v>
      </c>
      <c r="BU25" s="329">
        <v>6.7523899999999996E-3</v>
      </c>
      <c r="BV25" s="329">
        <v>7.1046E-3</v>
      </c>
    </row>
    <row r="26" spans="1:74" ht="12" customHeight="1" x14ac:dyDescent="0.25">
      <c r="A26" s="532" t="s">
        <v>222</v>
      </c>
      <c r="B26" s="533" t="s">
        <v>1394</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2.4385602166000001E-2</v>
      </c>
      <c r="AE26" s="263">
        <v>2.6722255133999999E-2</v>
      </c>
      <c r="AF26" s="263">
        <v>2.6601724120999998E-2</v>
      </c>
      <c r="AG26" s="263">
        <v>2.7400992082E-2</v>
      </c>
      <c r="AH26" s="263">
        <v>2.6761514077E-2</v>
      </c>
      <c r="AI26" s="263">
        <v>2.4820845301E-2</v>
      </c>
      <c r="AJ26" s="263">
        <v>2.3719361881999999E-2</v>
      </c>
      <c r="AK26" s="263">
        <v>2.1591841022E-2</v>
      </c>
      <c r="AL26" s="263">
        <v>2.1687701890000001E-2</v>
      </c>
      <c r="AM26" s="263">
        <v>2.2502447328999999E-2</v>
      </c>
      <c r="AN26" s="263">
        <v>2.1647649519000001E-2</v>
      </c>
      <c r="AO26" s="263">
        <v>2.6333299971E-2</v>
      </c>
      <c r="AP26" s="263">
        <v>2.7076690010000001E-2</v>
      </c>
      <c r="AQ26" s="263">
        <v>2.8778530537E-2</v>
      </c>
      <c r="AR26" s="263">
        <v>2.8655933182999999E-2</v>
      </c>
      <c r="AS26" s="263">
        <v>2.9848740051000001E-2</v>
      </c>
      <c r="AT26" s="263">
        <v>2.9155146037E-2</v>
      </c>
      <c r="AU26" s="263">
        <v>2.7050695650000001E-2</v>
      </c>
      <c r="AV26" s="263">
        <v>2.5696531803000001E-2</v>
      </c>
      <c r="AW26" s="263">
        <v>2.3178680940000002E-2</v>
      </c>
      <c r="AX26" s="263">
        <v>2.3456199532E-2</v>
      </c>
      <c r="AY26" s="263">
        <v>2.4133631175999998E-2</v>
      </c>
      <c r="AZ26" s="263">
        <v>2.3669488562000001E-2</v>
      </c>
      <c r="BA26" s="263">
        <v>2.8471729000000001E-2</v>
      </c>
      <c r="BB26" s="263">
        <v>2.9366387000000001E-2</v>
      </c>
      <c r="BC26" s="329">
        <v>3.08896E-2</v>
      </c>
      <c r="BD26" s="329">
        <v>3.08632E-2</v>
      </c>
      <c r="BE26" s="329">
        <v>3.2103899999999998E-2</v>
      </c>
      <c r="BF26" s="329">
        <v>3.1355099999999997E-2</v>
      </c>
      <c r="BG26" s="329">
        <v>2.9128600000000001E-2</v>
      </c>
      <c r="BH26" s="329">
        <v>2.76905E-2</v>
      </c>
      <c r="BI26" s="329">
        <v>2.4810100000000002E-2</v>
      </c>
      <c r="BJ26" s="329">
        <v>2.4950300000000002E-2</v>
      </c>
      <c r="BK26" s="329">
        <v>2.5582899999999999E-2</v>
      </c>
      <c r="BL26" s="329">
        <v>2.53455E-2</v>
      </c>
      <c r="BM26" s="329">
        <v>3.0265199999999999E-2</v>
      </c>
      <c r="BN26" s="329">
        <v>3.14112E-2</v>
      </c>
      <c r="BO26" s="329">
        <v>3.3317399999999997E-2</v>
      </c>
      <c r="BP26" s="329">
        <v>3.3364699999999997E-2</v>
      </c>
      <c r="BQ26" s="329">
        <v>3.46891E-2</v>
      </c>
      <c r="BR26" s="329">
        <v>3.3871900000000003E-2</v>
      </c>
      <c r="BS26" s="329">
        <v>3.1412099999999998E-2</v>
      </c>
      <c r="BT26" s="329">
        <v>2.9774399999999999E-2</v>
      </c>
      <c r="BU26" s="329">
        <v>2.65144E-2</v>
      </c>
      <c r="BV26" s="329">
        <v>2.65974E-2</v>
      </c>
    </row>
    <row r="27" spans="1:74" ht="12" customHeight="1" x14ac:dyDescent="0.25">
      <c r="A27" s="532"/>
      <c r="B27" s="167" t="s">
        <v>356</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3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5">
      <c r="A28" s="532" t="s">
        <v>608</v>
      </c>
      <c r="B28" s="533" t="s">
        <v>457</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3.3632879999999999E-3</v>
      </c>
      <c r="AZ28" s="263">
        <v>3.0378100000000002E-3</v>
      </c>
      <c r="BA28" s="263">
        <v>3.3632900000000001E-3</v>
      </c>
      <c r="BB28" s="263">
        <v>3.2548E-3</v>
      </c>
      <c r="BC28" s="329">
        <v>3.3632900000000001E-3</v>
      </c>
      <c r="BD28" s="329">
        <v>3.2548E-3</v>
      </c>
      <c r="BE28" s="329">
        <v>3.3632900000000001E-3</v>
      </c>
      <c r="BF28" s="329">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5">
      <c r="A29" s="532" t="s">
        <v>22</v>
      </c>
      <c r="B29" s="533" t="s">
        <v>1395</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2.1937442000000001E-2</v>
      </c>
      <c r="AZ29" s="263">
        <v>2.4200800000000001E-2</v>
      </c>
      <c r="BA29" s="263">
        <v>3.3500700000000001E-2</v>
      </c>
      <c r="BB29" s="263">
        <v>3.7351799999999998E-2</v>
      </c>
      <c r="BC29" s="329">
        <v>4.0956199999999998E-2</v>
      </c>
      <c r="BD29" s="329">
        <v>4.1390000000000003E-2</v>
      </c>
      <c r="BE29" s="329">
        <v>4.2401099999999997E-2</v>
      </c>
      <c r="BF29" s="329">
        <v>4.0571700000000002E-2</v>
      </c>
      <c r="BG29" s="329">
        <v>3.5942700000000001E-2</v>
      </c>
      <c r="BH29" s="329">
        <v>3.1912000000000003E-2</v>
      </c>
      <c r="BI29" s="329">
        <v>2.6062200000000001E-2</v>
      </c>
      <c r="BJ29" s="329">
        <v>2.3403899999999998E-2</v>
      </c>
      <c r="BK29" s="329">
        <v>2.4629399999999999E-2</v>
      </c>
      <c r="BL29" s="329">
        <v>2.7000199999999999E-2</v>
      </c>
      <c r="BM29" s="329">
        <v>3.73538E-2</v>
      </c>
      <c r="BN29" s="329">
        <v>4.1771500000000003E-2</v>
      </c>
      <c r="BO29" s="329">
        <v>4.5905300000000003E-2</v>
      </c>
      <c r="BP29" s="329">
        <v>4.6455400000000001E-2</v>
      </c>
      <c r="BQ29" s="329">
        <v>4.7668200000000001E-2</v>
      </c>
      <c r="BR29" s="329">
        <v>4.5659100000000001E-2</v>
      </c>
      <c r="BS29" s="329">
        <v>4.0453799999999998E-2</v>
      </c>
      <c r="BT29" s="329">
        <v>3.5943799999999998E-2</v>
      </c>
      <c r="BU29" s="329">
        <v>2.9282699999999998E-2</v>
      </c>
      <c r="BV29" s="329">
        <v>2.6349000000000001E-2</v>
      </c>
    </row>
    <row r="30" spans="1:74" ht="12" customHeight="1" x14ac:dyDescent="0.25">
      <c r="A30" s="532" t="s">
        <v>730</v>
      </c>
      <c r="B30" s="533" t="s">
        <v>1032</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4.1084423000000002E-2</v>
      </c>
      <c r="AZ30" s="263">
        <v>3.5577600000000001E-2</v>
      </c>
      <c r="BA30" s="263">
        <v>3.9389399999999998E-2</v>
      </c>
      <c r="BB30" s="263">
        <v>3.8118800000000001E-2</v>
      </c>
      <c r="BC30" s="329">
        <v>3.9389399999999998E-2</v>
      </c>
      <c r="BD30" s="329">
        <v>3.8118800000000001E-2</v>
      </c>
      <c r="BE30" s="329">
        <v>3.9389399999999998E-2</v>
      </c>
      <c r="BF30" s="329">
        <v>3.9389399999999998E-2</v>
      </c>
      <c r="BG30" s="329">
        <v>3.8118800000000001E-2</v>
      </c>
      <c r="BH30" s="329">
        <v>3.9389399999999998E-2</v>
      </c>
      <c r="BI30" s="329">
        <v>3.8118800000000001E-2</v>
      </c>
      <c r="BJ30" s="329">
        <v>3.9389399999999998E-2</v>
      </c>
      <c r="BK30" s="329">
        <v>4.10844E-2</v>
      </c>
      <c r="BL30" s="329">
        <v>3.5577600000000001E-2</v>
      </c>
      <c r="BM30" s="329">
        <v>3.9389399999999998E-2</v>
      </c>
      <c r="BN30" s="329">
        <v>3.8118800000000001E-2</v>
      </c>
      <c r="BO30" s="329">
        <v>3.9389399999999998E-2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5">
      <c r="A31" s="531" t="s">
        <v>23</v>
      </c>
      <c r="B31" s="533" t="s">
        <v>353</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6.6385153000000002E-2</v>
      </c>
      <c r="AZ31" s="263">
        <v>6.28161E-2</v>
      </c>
      <c r="BA31" s="263">
        <v>7.6253399999999999E-2</v>
      </c>
      <c r="BB31" s="263">
        <v>7.8725400000000001E-2</v>
      </c>
      <c r="BC31" s="329">
        <v>8.3709000000000006E-2</v>
      </c>
      <c r="BD31" s="329">
        <v>8.2763600000000007E-2</v>
      </c>
      <c r="BE31" s="329">
        <v>8.5153800000000002E-2</v>
      </c>
      <c r="BF31" s="329">
        <v>8.3324400000000007E-2</v>
      </c>
      <c r="BG31" s="329">
        <v>7.7316300000000004E-2</v>
      </c>
      <c r="BH31" s="329">
        <v>7.4664700000000001E-2</v>
      </c>
      <c r="BI31" s="329">
        <v>6.7435800000000004E-2</v>
      </c>
      <c r="BJ31" s="329">
        <v>6.6156699999999999E-2</v>
      </c>
      <c r="BK31" s="329">
        <v>6.9077100000000002E-2</v>
      </c>
      <c r="BL31" s="329">
        <v>6.5615599999999996E-2</v>
      </c>
      <c r="BM31" s="329">
        <v>8.0106499999999997E-2</v>
      </c>
      <c r="BN31" s="329">
        <v>8.31451E-2</v>
      </c>
      <c r="BO31" s="329">
        <v>8.8658000000000001E-2</v>
      </c>
      <c r="BP31" s="329">
        <v>8.7829000000000004E-2</v>
      </c>
      <c r="BQ31" s="329">
        <v>9.0420899999999998E-2</v>
      </c>
      <c r="BR31" s="329">
        <v>8.8411799999999999E-2</v>
      </c>
      <c r="BS31" s="329">
        <v>8.1827399999999995E-2</v>
      </c>
      <c r="BT31" s="329">
        <v>7.8696500000000003E-2</v>
      </c>
      <c r="BU31" s="329">
        <v>7.0656300000000005E-2</v>
      </c>
      <c r="BV31" s="329">
        <v>6.9101800000000005E-2</v>
      </c>
    </row>
    <row r="32" spans="1:74" ht="12" customHeight="1" x14ac:dyDescent="0.25">
      <c r="A32" s="531"/>
      <c r="B32" s="167" t="s">
        <v>357</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5">
      <c r="A33" s="531" t="s">
        <v>1392</v>
      </c>
      <c r="B33" s="533" t="s">
        <v>1396</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2.4692929575000001E-2</v>
      </c>
      <c r="AB33" s="263">
        <v>2.7480997367999999E-2</v>
      </c>
      <c r="AC33" s="263">
        <v>2.7244589826999999E-2</v>
      </c>
      <c r="AD33" s="263">
        <v>2.7313573930000001E-2</v>
      </c>
      <c r="AE33" s="263">
        <v>2.6920782221E-2</v>
      </c>
      <c r="AF33" s="263">
        <v>3.1676599876000001E-2</v>
      </c>
      <c r="AG33" s="263">
        <v>3.1376474223000002E-2</v>
      </c>
      <c r="AH33" s="263">
        <v>3.0120608478000001E-2</v>
      </c>
      <c r="AI33" s="263">
        <v>3.1482660454E-2</v>
      </c>
      <c r="AJ33" s="263">
        <v>2.7126125123999999E-2</v>
      </c>
      <c r="AK33" s="263">
        <v>3.0205757789E-2</v>
      </c>
      <c r="AL33" s="263">
        <v>3.5459701938E-2</v>
      </c>
      <c r="AM33" s="263">
        <v>2.2659433988000001E-2</v>
      </c>
      <c r="AN33" s="263">
        <v>2.5124963965E-2</v>
      </c>
      <c r="AO33" s="263">
        <v>3.2132874388999998E-2</v>
      </c>
      <c r="AP33" s="263">
        <v>3.1069978706E-2</v>
      </c>
      <c r="AQ33" s="263">
        <v>3.3343059511000001E-2</v>
      </c>
      <c r="AR33" s="263">
        <v>3.0600761409000001E-2</v>
      </c>
      <c r="AS33" s="263">
        <v>2.8665125938E-2</v>
      </c>
      <c r="AT33" s="263">
        <v>3.2847379608000001E-2</v>
      </c>
      <c r="AU33" s="263">
        <v>2.7499260553000001E-2</v>
      </c>
      <c r="AV33" s="263">
        <v>3.7405343642000002E-2</v>
      </c>
      <c r="AW33" s="263">
        <v>3.4420812435000003E-2</v>
      </c>
      <c r="AX33" s="263">
        <v>3.6541388692E-2</v>
      </c>
      <c r="AY33" s="263">
        <v>2.7490557448E-2</v>
      </c>
      <c r="AZ33" s="263">
        <v>2.9875859412000001E-2</v>
      </c>
      <c r="BA33" s="263">
        <v>3.9451446871000002E-2</v>
      </c>
      <c r="BB33" s="263">
        <v>4.0637258356000003E-2</v>
      </c>
      <c r="BC33" s="329">
        <v>4.0715700000000001E-2</v>
      </c>
      <c r="BD33" s="329">
        <v>4.1000200000000001E-2</v>
      </c>
      <c r="BE33" s="329">
        <v>4.1804599999999997E-2</v>
      </c>
      <c r="BF33" s="329">
        <v>3.9319899999999998E-2</v>
      </c>
      <c r="BG33" s="329">
        <v>3.6162699999999999E-2</v>
      </c>
      <c r="BH33" s="329">
        <v>4.3156600000000003E-2</v>
      </c>
      <c r="BI33" s="329">
        <v>4.6021199999999998E-2</v>
      </c>
      <c r="BJ33" s="329">
        <v>4.9814700000000003E-2</v>
      </c>
      <c r="BK33" s="329">
        <v>4.2350400000000003E-2</v>
      </c>
      <c r="BL33" s="329">
        <v>3.9222100000000003E-2</v>
      </c>
      <c r="BM33" s="329">
        <v>4.5913099999999998E-2</v>
      </c>
      <c r="BN33" s="329">
        <v>4.4525500000000003E-2</v>
      </c>
      <c r="BO33" s="329">
        <v>4.3707999999999997E-2</v>
      </c>
      <c r="BP33" s="329">
        <v>4.5094200000000001E-2</v>
      </c>
      <c r="BQ33" s="329">
        <v>4.4262799999999998E-2</v>
      </c>
      <c r="BR33" s="329">
        <v>4.2285999999999997E-2</v>
      </c>
      <c r="BS33" s="329">
        <v>3.9020800000000001E-2</v>
      </c>
      <c r="BT33" s="329">
        <v>4.5482799999999997E-2</v>
      </c>
      <c r="BU33" s="329">
        <v>5.0421100000000003E-2</v>
      </c>
      <c r="BV33" s="329">
        <v>5.5965300000000003E-2</v>
      </c>
    </row>
    <row r="34" spans="1:74" ht="12" customHeight="1" x14ac:dyDescent="0.25">
      <c r="A34" s="531" t="s">
        <v>358</v>
      </c>
      <c r="B34" s="533" t="s">
        <v>1401</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5.3746490485999998E-2</v>
      </c>
      <c r="AE34" s="263">
        <v>7.7817387530000004E-2</v>
      </c>
      <c r="AF34" s="263">
        <v>8.9546200672000004E-2</v>
      </c>
      <c r="AG34" s="263">
        <v>8.9105697504999998E-2</v>
      </c>
      <c r="AH34" s="263">
        <v>8.8130606220999996E-2</v>
      </c>
      <c r="AI34" s="263">
        <v>8.7427301297999999E-2</v>
      </c>
      <c r="AJ34" s="263">
        <v>8.3730015111000006E-2</v>
      </c>
      <c r="AK34" s="263">
        <v>8.6068309920999994E-2</v>
      </c>
      <c r="AL34" s="263">
        <v>8.7577519522000005E-2</v>
      </c>
      <c r="AM34" s="263">
        <v>7.7473572623999995E-2</v>
      </c>
      <c r="AN34" s="263">
        <v>7.2310210841000006E-2</v>
      </c>
      <c r="AO34" s="263">
        <v>9.2759789590999994E-2</v>
      </c>
      <c r="AP34" s="263">
        <v>8.5985589392000003E-2</v>
      </c>
      <c r="AQ34" s="263">
        <v>9.8783031958999998E-2</v>
      </c>
      <c r="AR34" s="263">
        <v>9.6026550273E-2</v>
      </c>
      <c r="AS34" s="263">
        <v>9.8675072641000006E-2</v>
      </c>
      <c r="AT34" s="263">
        <v>9.5797463597000004E-2</v>
      </c>
      <c r="AU34" s="263">
        <v>9.0691817073000003E-2</v>
      </c>
      <c r="AV34" s="263">
        <v>9.9456574076999996E-2</v>
      </c>
      <c r="AW34" s="263">
        <v>9.3970441924999995E-2</v>
      </c>
      <c r="AX34" s="263">
        <v>9.4877101002999994E-2</v>
      </c>
      <c r="AY34" s="263">
        <v>8.4904482587999999E-2</v>
      </c>
      <c r="AZ34" s="263">
        <v>7.9925823315999997E-2</v>
      </c>
      <c r="BA34" s="263">
        <v>9.80187E-2</v>
      </c>
      <c r="BB34" s="263">
        <v>9.4820799999999997E-2</v>
      </c>
      <c r="BC34" s="329">
        <v>9.5463300000000001E-2</v>
      </c>
      <c r="BD34" s="329">
        <v>9.3666600000000003E-2</v>
      </c>
      <c r="BE34" s="329">
        <v>9.5849699999999996E-2</v>
      </c>
      <c r="BF34" s="329">
        <v>9.6626600000000007E-2</v>
      </c>
      <c r="BG34" s="329">
        <v>9.0739399999999998E-2</v>
      </c>
      <c r="BH34" s="329">
        <v>9.55873E-2</v>
      </c>
      <c r="BI34" s="329">
        <v>9.2566200000000001E-2</v>
      </c>
      <c r="BJ34" s="329">
        <v>9.4703700000000002E-2</v>
      </c>
      <c r="BK34" s="329">
        <v>8.5018399999999994E-2</v>
      </c>
      <c r="BL34" s="329">
        <v>8.2577300000000006E-2</v>
      </c>
      <c r="BM34" s="329">
        <v>8.9513300000000004E-2</v>
      </c>
      <c r="BN34" s="329">
        <v>8.9671299999999995E-2</v>
      </c>
      <c r="BO34" s="329">
        <v>9.6947199999999997E-2</v>
      </c>
      <c r="BP34" s="329">
        <v>9.5719799999999994E-2</v>
      </c>
      <c r="BQ34" s="329">
        <v>9.6870600000000001E-2</v>
      </c>
      <c r="BR34" s="329">
        <v>9.7712900000000005E-2</v>
      </c>
      <c r="BS34" s="329">
        <v>9.1384000000000007E-2</v>
      </c>
      <c r="BT34" s="329">
        <v>9.6647200000000003E-2</v>
      </c>
      <c r="BU34" s="329">
        <v>9.4115199999999996E-2</v>
      </c>
      <c r="BV34" s="329">
        <v>9.65868E-2</v>
      </c>
    </row>
    <row r="35" spans="1:74" ht="12" customHeight="1" x14ac:dyDescent="0.25">
      <c r="A35" s="531" t="s">
        <v>359</v>
      </c>
      <c r="B35" s="533" t="s">
        <v>353</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0.11916759469</v>
      </c>
      <c r="AB35" s="263">
        <v>0.11415263458</v>
      </c>
      <c r="AC35" s="263">
        <v>0.10265831528</v>
      </c>
      <c r="AD35" s="263">
        <v>8.1060064415999999E-2</v>
      </c>
      <c r="AE35" s="263">
        <v>0.10473816975</v>
      </c>
      <c r="AF35" s="263">
        <v>0.12122280055</v>
      </c>
      <c r="AG35" s="263">
        <v>0.12048217173</v>
      </c>
      <c r="AH35" s="263">
        <v>0.1182512147</v>
      </c>
      <c r="AI35" s="263">
        <v>0.11890996175</v>
      </c>
      <c r="AJ35" s="263">
        <v>0.11085614024</v>
      </c>
      <c r="AK35" s="263">
        <v>0.11627406771</v>
      </c>
      <c r="AL35" s="263">
        <v>0.12303722146</v>
      </c>
      <c r="AM35" s="263">
        <v>0.10013300661000001</v>
      </c>
      <c r="AN35" s="263">
        <v>9.7435174804999997E-2</v>
      </c>
      <c r="AO35" s="263">
        <v>0.12489266398</v>
      </c>
      <c r="AP35" s="263">
        <v>0.11705556809999999</v>
      </c>
      <c r="AQ35" s="263">
        <v>0.13212609147000001</v>
      </c>
      <c r="AR35" s="263">
        <v>0.12662731167999999</v>
      </c>
      <c r="AS35" s="263">
        <v>0.12734019858000001</v>
      </c>
      <c r="AT35" s="263">
        <v>0.12864484321</v>
      </c>
      <c r="AU35" s="263">
        <v>0.11819107763</v>
      </c>
      <c r="AV35" s="263">
        <v>0.13686191772</v>
      </c>
      <c r="AW35" s="263">
        <v>0.12839125436000001</v>
      </c>
      <c r="AX35" s="263">
        <v>0.13141848969</v>
      </c>
      <c r="AY35" s="263">
        <v>0.11239504004</v>
      </c>
      <c r="AZ35" s="263">
        <v>0.1101014</v>
      </c>
      <c r="BA35" s="263">
        <v>0.1334736</v>
      </c>
      <c r="BB35" s="263">
        <v>0.13657420000000001</v>
      </c>
      <c r="BC35" s="329">
        <v>0.13617899999999999</v>
      </c>
      <c r="BD35" s="329">
        <v>0.1346668</v>
      </c>
      <c r="BE35" s="329">
        <v>0.13765440000000001</v>
      </c>
      <c r="BF35" s="329">
        <v>0.1359465</v>
      </c>
      <c r="BG35" s="329">
        <v>0.12690209999999999</v>
      </c>
      <c r="BH35" s="329">
        <v>0.1387439</v>
      </c>
      <c r="BI35" s="329">
        <v>0.1385874</v>
      </c>
      <c r="BJ35" s="329">
        <v>0.14451839999999999</v>
      </c>
      <c r="BK35" s="329">
        <v>0.12736890000000001</v>
      </c>
      <c r="BL35" s="329">
        <v>0.1217993</v>
      </c>
      <c r="BM35" s="329">
        <v>0.1354263</v>
      </c>
      <c r="BN35" s="329">
        <v>0.13419690000000001</v>
      </c>
      <c r="BO35" s="329">
        <v>0.14065520000000001</v>
      </c>
      <c r="BP35" s="329">
        <v>0.14081399999999999</v>
      </c>
      <c r="BQ35" s="329">
        <v>0.14113339999999999</v>
      </c>
      <c r="BR35" s="329">
        <v>0.13999890000000001</v>
      </c>
      <c r="BS35" s="329">
        <v>0.13040479999999999</v>
      </c>
      <c r="BT35" s="329">
        <v>0.14213000000000001</v>
      </c>
      <c r="BU35" s="329">
        <v>0.14453630000000001</v>
      </c>
      <c r="BV35" s="329">
        <v>0.1525522</v>
      </c>
    </row>
    <row r="36" spans="1:74" s="166" customFormat="1" ht="12" customHeight="1" x14ac:dyDescent="0.25">
      <c r="A36" s="132"/>
      <c r="B36" s="167" t="s">
        <v>360</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5">
      <c r="A37" s="531" t="s">
        <v>1392</v>
      </c>
      <c r="B37" s="533" t="s">
        <v>1396</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2.4692929575000001E-2</v>
      </c>
      <c r="AB37" s="263">
        <v>2.7480997367999999E-2</v>
      </c>
      <c r="AC37" s="263">
        <v>2.7244589826999999E-2</v>
      </c>
      <c r="AD37" s="263">
        <v>2.7313573930000001E-2</v>
      </c>
      <c r="AE37" s="263">
        <v>2.6920782221E-2</v>
      </c>
      <c r="AF37" s="263">
        <v>3.1676599876000001E-2</v>
      </c>
      <c r="AG37" s="263">
        <v>3.1376474223000002E-2</v>
      </c>
      <c r="AH37" s="263">
        <v>3.0120608478000001E-2</v>
      </c>
      <c r="AI37" s="263">
        <v>3.1482660454E-2</v>
      </c>
      <c r="AJ37" s="263">
        <v>2.7126125123999999E-2</v>
      </c>
      <c r="AK37" s="263">
        <v>3.0205757789E-2</v>
      </c>
      <c r="AL37" s="263">
        <v>3.5459701938E-2</v>
      </c>
      <c r="AM37" s="263">
        <v>2.2659433988000001E-2</v>
      </c>
      <c r="AN37" s="263">
        <v>2.5124963965E-2</v>
      </c>
      <c r="AO37" s="263">
        <v>3.2132874388999998E-2</v>
      </c>
      <c r="AP37" s="263">
        <v>3.1069978706E-2</v>
      </c>
      <c r="AQ37" s="263">
        <v>3.3343059511000001E-2</v>
      </c>
      <c r="AR37" s="263">
        <v>3.0600761409000001E-2</v>
      </c>
      <c r="AS37" s="263">
        <v>2.8665125938E-2</v>
      </c>
      <c r="AT37" s="263">
        <v>3.2847379608000001E-2</v>
      </c>
      <c r="AU37" s="263">
        <v>2.7499260553000001E-2</v>
      </c>
      <c r="AV37" s="263">
        <v>3.7405343642000002E-2</v>
      </c>
      <c r="AW37" s="263">
        <v>3.4420812435000003E-2</v>
      </c>
      <c r="AX37" s="263">
        <v>3.6541388692E-2</v>
      </c>
      <c r="AY37" s="263">
        <v>2.7490557448E-2</v>
      </c>
      <c r="AZ37" s="263">
        <v>2.9875859412000001E-2</v>
      </c>
      <c r="BA37" s="263">
        <v>3.9451446871000002E-2</v>
      </c>
      <c r="BB37" s="263">
        <v>4.0637258356000003E-2</v>
      </c>
      <c r="BC37" s="329">
        <v>4.0715700000000001E-2</v>
      </c>
      <c r="BD37" s="329">
        <v>4.1000200000000001E-2</v>
      </c>
      <c r="BE37" s="329">
        <v>4.1804599999999997E-2</v>
      </c>
      <c r="BF37" s="329">
        <v>3.9319899999999998E-2</v>
      </c>
      <c r="BG37" s="329">
        <v>3.6162699999999999E-2</v>
      </c>
      <c r="BH37" s="329">
        <v>4.3156600000000003E-2</v>
      </c>
      <c r="BI37" s="329">
        <v>4.6021199999999998E-2</v>
      </c>
      <c r="BJ37" s="329">
        <v>4.9814700000000003E-2</v>
      </c>
      <c r="BK37" s="329">
        <v>4.2350400000000003E-2</v>
      </c>
      <c r="BL37" s="329">
        <v>3.9222100000000003E-2</v>
      </c>
      <c r="BM37" s="329">
        <v>4.5913099999999998E-2</v>
      </c>
      <c r="BN37" s="329">
        <v>4.4525500000000003E-2</v>
      </c>
      <c r="BO37" s="329">
        <v>4.3707999999999997E-2</v>
      </c>
      <c r="BP37" s="329">
        <v>4.5094200000000001E-2</v>
      </c>
      <c r="BQ37" s="329">
        <v>4.4262799999999998E-2</v>
      </c>
      <c r="BR37" s="329">
        <v>4.2285999999999997E-2</v>
      </c>
      <c r="BS37" s="329">
        <v>3.9020800000000001E-2</v>
      </c>
      <c r="BT37" s="329">
        <v>4.5482799999999997E-2</v>
      </c>
      <c r="BU37" s="329">
        <v>5.0421100000000003E-2</v>
      </c>
      <c r="BV37" s="329">
        <v>5.5965300000000003E-2</v>
      </c>
    </row>
    <row r="38" spans="1:74" s="166" customFormat="1" ht="12" customHeight="1" x14ac:dyDescent="0.25">
      <c r="A38" s="532" t="s">
        <v>973</v>
      </c>
      <c r="B38" s="533" t="s">
        <v>1033</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3.7735757000000002E-2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6.2308547999999998E-2</v>
      </c>
      <c r="AQ38" s="263">
        <v>6.8947701E-2</v>
      </c>
      <c r="AR38" s="263">
        <v>6.7722234000000006E-2</v>
      </c>
      <c r="AS38" s="263">
        <v>6.9386911999999995E-2</v>
      </c>
      <c r="AT38" s="263">
        <v>6.4267886999999996E-2</v>
      </c>
      <c r="AU38" s="263">
        <v>6.2037307E-2</v>
      </c>
      <c r="AV38" s="263">
        <v>7.1073844999999997E-2</v>
      </c>
      <c r="AW38" s="263">
        <v>7.1497285999999993E-2</v>
      </c>
      <c r="AX38" s="263">
        <v>7.3015488000000003E-2</v>
      </c>
      <c r="AY38" s="263">
        <v>7.0949164999999995E-2</v>
      </c>
      <c r="AZ38" s="263">
        <v>6.4232399999999995E-2</v>
      </c>
      <c r="BA38" s="263">
        <v>7.2524699999999998E-2</v>
      </c>
      <c r="BB38" s="263">
        <v>6.7952499999999999E-2</v>
      </c>
      <c r="BC38" s="329">
        <v>6.7669000000000007E-2</v>
      </c>
      <c r="BD38" s="329">
        <v>6.6306299999999999E-2</v>
      </c>
      <c r="BE38" s="329">
        <v>6.8723300000000001E-2</v>
      </c>
      <c r="BF38" s="329">
        <v>6.8827200000000005E-2</v>
      </c>
      <c r="BG38" s="329">
        <v>6.5678100000000003E-2</v>
      </c>
      <c r="BH38" s="329">
        <v>6.7963700000000002E-2</v>
      </c>
      <c r="BI38" s="329">
        <v>6.7963899999999994E-2</v>
      </c>
      <c r="BJ38" s="329">
        <v>7.0048200000000005E-2</v>
      </c>
      <c r="BK38" s="329">
        <v>6.7039000000000001E-2</v>
      </c>
      <c r="BL38" s="329">
        <v>6.0699900000000001E-2</v>
      </c>
      <c r="BM38" s="329">
        <v>6.5537100000000001E-2</v>
      </c>
      <c r="BN38" s="329">
        <v>6.4399999999999999E-2</v>
      </c>
      <c r="BO38" s="329">
        <v>6.8522700000000006E-2</v>
      </c>
      <c r="BP38" s="329">
        <v>6.7117700000000002E-2</v>
      </c>
      <c r="BQ38" s="329">
        <v>6.8412899999999999E-2</v>
      </c>
      <c r="BR38" s="329">
        <v>6.8165400000000001E-2</v>
      </c>
      <c r="BS38" s="329">
        <v>6.5290899999999999E-2</v>
      </c>
      <c r="BT38" s="329">
        <v>6.7835400000000004E-2</v>
      </c>
      <c r="BU38" s="329">
        <v>6.8471500000000005E-2</v>
      </c>
      <c r="BV38" s="329">
        <v>7.1031800000000006E-2</v>
      </c>
    </row>
    <row r="39" spans="1:74" s="166" customFormat="1" ht="12" customHeight="1" x14ac:dyDescent="0.25">
      <c r="A39" s="531" t="s">
        <v>43</v>
      </c>
      <c r="B39" s="533" t="s">
        <v>1034</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5.6163646880000001E-2</v>
      </c>
      <c r="AE39" s="263">
        <v>8.1316993827E-2</v>
      </c>
      <c r="AF39" s="263">
        <v>9.3573354179999998E-2</v>
      </c>
      <c r="AG39" s="263">
        <v>9.3113153236999993E-2</v>
      </c>
      <c r="AH39" s="263">
        <v>9.2094190201000001E-2</v>
      </c>
      <c r="AI39" s="263">
        <v>9.1359249609999998E-2</v>
      </c>
      <c r="AJ39" s="263">
        <v>8.7495811785000002E-2</v>
      </c>
      <c r="AK39" s="263">
        <v>8.9939236477000001E-2</v>
      </c>
      <c r="AL39" s="263">
        <v>9.1516317508000003E-2</v>
      </c>
      <c r="AM39" s="263">
        <v>8.0958015361999994E-2</v>
      </c>
      <c r="AN39" s="263">
        <v>7.5562307324000003E-2</v>
      </c>
      <c r="AO39" s="263">
        <v>9.6931574982000002E-2</v>
      </c>
      <c r="AP39" s="263">
        <v>8.9852764550999997E-2</v>
      </c>
      <c r="AQ39" s="263">
        <v>0.10322573957</v>
      </c>
      <c r="AR39" s="263">
        <v>0.10034533684999999</v>
      </c>
      <c r="AS39" s="263">
        <v>0.10311296225</v>
      </c>
      <c r="AT39" s="263">
        <v>0.10010588811</v>
      </c>
      <c r="AU39" s="263">
        <v>9.4770636808999997E-2</v>
      </c>
      <c r="AV39" s="263">
        <v>0.10392955111</v>
      </c>
      <c r="AW39" s="263">
        <v>9.8196763943000004E-2</v>
      </c>
      <c r="AX39" s="263">
        <v>9.9144225022999993E-2</v>
      </c>
      <c r="AY39" s="263">
        <v>8.8723154679999999E-2</v>
      </c>
      <c r="AZ39" s="263">
        <v>8.3523301980000006E-2</v>
      </c>
      <c r="BA39" s="263">
        <v>0.10264948809</v>
      </c>
      <c r="BB39" s="263">
        <v>9.9223183887999999E-2</v>
      </c>
      <c r="BC39" s="329">
        <v>9.9756999999999998E-2</v>
      </c>
      <c r="BD39" s="329">
        <v>9.7879499999999994E-2</v>
      </c>
      <c r="BE39" s="329">
        <v>0.10016079999999999</v>
      </c>
      <c r="BF39" s="329">
        <v>0.1009726</v>
      </c>
      <c r="BG39" s="329">
        <v>9.4820699999999994E-2</v>
      </c>
      <c r="BH39" s="329">
        <v>9.9886600000000006E-2</v>
      </c>
      <c r="BI39" s="329">
        <v>9.6729599999999999E-2</v>
      </c>
      <c r="BJ39" s="329">
        <v>9.8963200000000001E-2</v>
      </c>
      <c r="BK39" s="329">
        <v>8.8842299999999999E-2</v>
      </c>
      <c r="BL39" s="329">
        <v>8.6291400000000004E-2</v>
      </c>
      <c r="BM39" s="329">
        <v>9.3539399999999995E-2</v>
      </c>
      <c r="BN39" s="329">
        <v>9.3704499999999996E-2</v>
      </c>
      <c r="BO39" s="329">
        <v>0.1013076</v>
      </c>
      <c r="BP39" s="329">
        <v>0.10002510000000001</v>
      </c>
      <c r="BQ39" s="329">
        <v>0.1012276</v>
      </c>
      <c r="BR39" s="329">
        <v>0.1021078</v>
      </c>
      <c r="BS39" s="329">
        <v>9.5494300000000004E-2</v>
      </c>
      <c r="BT39" s="329">
        <v>0.10099420000000001</v>
      </c>
      <c r="BU39" s="329">
        <v>9.83483E-2</v>
      </c>
      <c r="BV39" s="329">
        <v>0.1009311</v>
      </c>
    </row>
    <row r="40" spans="1:74" s="166" customFormat="1" ht="12" customHeight="1" x14ac:dyDescent="0.25">
      <c r="A40" s="528" t="s">
        <v>31</v>
      </c>
      <c r="B40" s="533" t="s">
        <v>457</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1.8549336999999999E-2</v>
      </c>
      <c r="AZ40" s="263">
        <v>1.6945999999999999E-2</v>
      </c>
      <c r="BA40" s="263">
        <v>1.6123200000000001E-2</v>
      </c>
      <c r="BB40" s="263">
        <v>1.6329400000000001E-2</v>
      </c>
      <c r="BC40" s="329">
        <v>1.7857100000000001E-2</v>
      </c>
      <c r="BD40" s="329">
        <v>1.7828299999999998E-2</v>
      </c>
      <c r="BE40" s="329">
        <v>1.8295499999999999E-2</v>
      </c>
      <c r="BF40" s="329">
        <v>1.76095E-2</v>
      </c>
      <c r="BG40" s="329">
        <v>1.7412899999999999E-2</v>
      </c>
      <c r="BH40" s="329">
        <v>1.73898E-2</v>
      </c>
      <c r="BI40" s="329">
        <v>1.68787E-2</v>
      </c>
      <c r="BJ40" s="329">
        <v>1.8348699999999999E-2</v>
      </c>
      <c r="BK40" s="329">
        <v>1.8895599999999999E-2</v>
      </c>
      <c r="BL40" s="329">
        <v>1.5157500000000001E-2</v>
      </c>
      <c r="BM40" s="329">
        <v>1.6247399999999999E-2</v>
      </c>
      <c r="BN40" s="329">
        <v>1.49073E-2</v>
      </c>
      <c r="BO40" s="329">
        <v>1.78385E-2</v>
      </c>
      <c r="BP40" s="329">
        <v>1.7900599999999999E-2</v>
      </c>
      <c r="BQ40" s="329">
        <v>1.8342899999999999E-2</v>
      </c>
      <c r="BR40" s="329">
        <v>1.7611999999999999E-2</v>
      </c>
      <c r="BS40" s="329">
        <v>1.73285E-2</v>
      </c>
      <c r="BT40" s="329">
        <v>1.72462E-2</v>
      </c>
      <c r="BU40" s="329">
        <v>1.6851600000000001E-2</v>
      </c>
      <c r="BV40" s="329">
        <v>1.7990900000000001E-2</v>
      </c>
    </row>
    <row r="41" spans="1:74" s="166" customFormat="1" ht="12" customHeight="1" x14ac:dyDescent="0.25">
      <c r="A41" s="528" t="s">
        <v>30</v>
      </c>
      <c r="B41" s="533" t="s">
        <v>49</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0.23701995300000001</v>
      </c>
      <c r="AZ41" s="263">
        <v>0.19556399999999999</v>
      </c>
      <c r="BA41" s="263">
        <v>0.22350900000000001</v>
      </c>
      <c r="BB41" s="263">
        <v>0.2008249</v>
      </c>
      <c r="BC41" s="329">
        <v>0.2418342</v>
      </c>
      <c r="BD41" s="329">
        <v>0.23976140000000001</v>
      </c>
      <c r="BE41" s="329">
        <v>0.2217558</v>
      </c>
      <c r="BF41" s="329">
        <v>0.18343400000000001</v>
      </c>
      <c r="BG41" s="329">
        <v>0.15096290000000001</v>
      </c>
      <c r="BH41" s="329">
        <v>0.15226909999999999</v>
      </c>
      <c r="BI41" s="329">
        <v>0.169909</v>
      </c>
      <c r="BJ41" s="329">
        <v>0.18615780000000001</v>
      </c>
      <c r="BK41" s="329">
        <v>0.21476319999999999</v>
      </c>
      <c r="BL41" s="329">
        <v>0.19199359999999999</v>
      </c>
      <c r="BM41" s="329">
        <v>0.21515239999999999</v>
      </c>
      <c r="BN41" s="329">
        <v>0.21697369999999999</v>
      </c>
      <c r="BO41" s="329">
        <v>0.25180350000000001</v>
      </c>
      <c r="BP41" s="329">
        <v>0.24520719999999999</v>
      </c>
      <c r="BQ41" s="329">
        <v>0.22642229999999999</v>
      </c>
      <c r="BR41" s="329">
        <v>0.19205749999999999</v>
      </c>
      <c r="BS41" s="329">
        <v>0.16007399999999999</v>
      </c>
      <c r="BT41" s="329">
        <v>0.15832560000000001</v>
      </c>
      <c r="BU41" s="329">
        <v>0.1767281</v>
      </c>
      <c r="BV41" s="329">
        <v>0.19642080000000001</v>
      </c>
    </row>
    <row r="42" spans="1:74" s="166" customFormat="1" ht="12" customHeight="1" x14ac:dyDescent="0.25">
      <c r="A42" s="528" t="s">
        <v>32</v>
      </c>
      <c r="B42" s="533" t="s">
        <v>1397</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0.10404160336</v>
      </c>
      <c r="AZ42" s="263">
        <v>0.11809610008</v>
      </c>
      <c r="BA42" s="263">
        <v>0.1543803</v>
      </c>
      <c r="BB42" s="263">
        <v>0.17578940000000001</v>
      </c>
      <c r="BC42" s="329">
        <v>0.1985519</v>
      </c>
      <c r="BD42" s="329">
        <v>0.19674730000000001</v>
      </c>
      <c r="BE42" s="329">
        <v>0.2003914</v>
      </c>
      <c r="BF42" s="329">
        <v>0.19321250000000001</v>
      </c>
      <c r="BG42" s="329">
        <v>0.17675730000000001</v>
      </c>
      <c r="BH42" s="329">
        <v>0.15180869999999999</v>
      </c>
      <c r="BI42" s="329">
        <v>0.1236886</v>
      </c>
      <c r="BJ42" s="329">
        <v>0.1077854</v>
      </c>
      <c r="BK42" s="329">
        <v>0.12663479999999999</v>
      </c>
      <c r="BL42" s="329">
        <v>0.14259759999999999</v>
      </c>
      <c r="BM42" s="329">
        <v>0.19040489999999999</v>
      </c>
      <c r="BN42" s="329">
        <v>0.21463189999999999</v>
      </c>
      <c r="BO42" s="329">
        <v>0.24220459999999999</v>
      </c>
      <c r="BP42" s="329">
        <v>0.23967069999999999</v>
      </c>
      <c r="BQ42" s="329">
        <v>0.2427358</v>
      </c>
      <c r="BR42" s="329">
        <v>0.23669000000000001</v>
      </c>
      <c r="BS42" s="329">
        <v>0.21238270000000001</v>
      </c>
      <c r="BT42" s="329">
        <v>0.18483939999999999</v>
      </c>
      <c r="BU42" s="329">
        <v>0.1510552</v>
      </c>
      <c r="BV42" s="329">
        <v>0.13347210000000001</v>
      </c>
    </row>
    <row r="43" spans="1:74" s="166" customFormat="1" ht="12" customHeight="1" x14ac:dyDescent="0.25">
      <c r="A43" s="499" t="s">
        <v>35</v>
      </c>
      <c r="B43" s="533" t="s">
        <v>823</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3.6943426000000001E-2</v>
      </c>
      <c r="AZ43" s="263">
        <v>3.2881100000000003E-2</v>
      </c>
      <c r="BA43" s="263">
        <v>3.6997799999999997E-2</v>
      </c>
      <c r="BB43" s="263">
        <v>3.52711E-2</v>
      </c>
      <c r="BC43" s="329">
        <v>3.6133600000000002E-2</v>
      </c>
      <c r="BD43" s="329">
        <v>3.4099200000000003E-2</v>
      </c>
      <c r="BE43" s="329">
        <v>3.5871199999999999E-2</v>
      </c>
      <c r="BF43" s="329">
        <v>3.6046399999999999E-2</v>
      </c>
      <c r="BG43" s="329">
        <v>3.46734E-2</v>
      </c>
      <c r="BH43" s="329">
        <v>3.5788599999999997E-2</v>
      </c>
      <c r="BI43" s="329">
        <v>3.5072399999999997E-2</v>
      </c>
      <c r="BJ43" s="329">
        <v>3.7527499999999998E-2</v>
      </c>
      <c r="BK43" s="329">
        <v>3.7147899999999998E-2</v>
      </c>
      <c r="BL43" s="329">
        <v>3.3078099999999999E-2</v>
      </c>
      <c r="BM43" s="329">
        <v>3.7340600000000002E-2</v>
      </c>
      <c r="BN43" s="329">
        <v>3.5612699999999997E-2</v>
      </c>
      <c r="BO43" s="329">
        <v>3.6379599999999998E-2</v>
      </c>
      <c r="BP43" s="329">
        <v>3.4035099999999999E-2</v>
      </c>
      <c r="BQ43" s="329">
        <v>3.5496600000000003E-2</v>
      </c>
      <c r="BR43" s="329">
        <v>3.5605999999999999E-2</v>
      </c>
      <c r="BS43" s="329">
        <v>3.4351399999999997E-2</v>
      </c>
      <c r="BT43" s="329">
        <v>3.5266400000000003E-2</v>
      </c>
      <c r="BU43" s="329">
        <v>3.4538199999999998E-2</v>
      </c>
      <c r="BV43" s="329">
        <v>3.7058399999999998E-2</v>
      </c>
    </row>
    <row r="44" spans="1:74" s="166" customFormat="1" ht="12" customHeight="1" x14ac:dyDescent="0.25">
      <c r="A44" s="499" t="s">
        <v>34</v>
      </c>
      <c r="B44" s="533" t="s">
        <v>1032</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0.17104695</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0.17486449500000001</v>
      </c>
      <c r="AZ44" s="263">
        <v>0.16281415799999999</v>
      </c>
      <c r="BA44" s="263">
        <v>0.17167811999999999</v>
      </c>
      <c r="BB44" s="263">
        <v>0.16726904000000001</v>
      </c>
      <c r="BC44" s="329">
        <v>0.17458399999999999</v>
      </c>
      <c r="BD44" s="329">
        <v>0.17405970000000001</v>
      </c>
      <c r="BE44" s="329">
        <v>0.18437419999999999</v>
      </c>
      <c r="BF44" s="329">
        <v>0.18430930000000001</v>
      </c>
      <c r="BG44" s="329">
        <v>0.17610629999999999</v>
      </c>
      <c r="BH44" s="329">
        <v>0.18123339999999999</v>
      </c>
      <c r="BI44" s="329">
        <v>0.1762746</v>
      </c>
      <c r="BJ44" s="329">
        <v>0.1853696</v>
      </c>
      <c r="BK44" s="329">
        <v>0.18712799999999999</v>
      </c>
      <c r="BL44" s="329">
        <v>0.16830500000000001</v>
      </c>
      <c r="BM44" s="329">
        <v>0.1786374</v>
      </c>
      <c r="BN44" s="329">
        <v>0.17155619999999999</v>
      </c>
      <c r="BO44" s="329">
        <v>0.17748620000000001</v>
      </c>
      <c r="BP44" s="329">
        <v>0.1761759</v>
      </c>
      <c r="BQ44" s="329">
        <v>0.18573899999999999</v>
      </c>
      <c r="BR44" s="329">
        <v>0.18562999999999999</v>
      </c>
      <c r="BS44" s="329">
        <v>0.1769144</v>
      </c>
      <c r="BT44" s="329">
        <v>0.18218770000000001</v>
      </c>
      <c r="BU44" s="329">
        <v>0.17663880000000001</v>
      </c>
      <c r="BV44" s="329">
        <v>0.18616849999999999</v>
      </c>
    </row>
    <row r="45" spans="1:74" s="166" customFormat="1" ht="12" customHeight="1" x14ac:dyDescent="0.25">
      <c r="A45" s="528" t="s">
        <v>97</v>
      </c>
      <c r="B45" s="533" t="s">
        <v>458</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0.33984385278000001</v>
      </c>
      <c r="AZ45" s="263">
        <v>0.33955946866999998</v>
      </c>
      <c r="BA45" s="263">
        <v>0.3789459</v>
      </c>
      <c r="BB45" s="263">
        <v>0.37334850000000003</v>
      </c>
      <c r="BC45" s="329">
        <v>0.33851510000000001</v>
      </c>
      <c r="BD45" s="329">
        <v>0.2648935</v>
      </c>
      <c r="BE45" s="329">
        <v>0.21273110000000001</v>
      </c>
      <c r="BF45" s="329">
        <v>0.25728079999999998</v>
      </c>
      <c r="BG45" s="329">
        <v>0.28964849999999998</v>
      </c>
      <c r="BH45" s="329">
        <v>0.3145192</v>
      </c>
      <c r="BI45" s="329">
        <v>0.34679939999999998</v>
      </c>
      <c r="BJ45" s="329">
        <v>0.3861677</v>
      </c>
      <c r="BK45" s="329">
        <v>0.35447030000000002</v>
      </c>
      <c r="BL45" s="329">
        <v>0.35785650000000002</v>
      </c>
      <c r="BM45" s="329">
        <v>0.40553050000000002</v>
      </c>
      <c r="BN45" s="329">
        <v>0.38591700000000001</v>
      </c>
      <c r="BO45" s="329">
        <v>0.35384159999999998</v>
      </c>
      <c r="BP45" s="329">
        <v>0.27332800000000002</v>
      </c>
      <c r="BQ45" s="329">
        <v>0.21880289999999999</v>
      </c>
      <c r="BR45" s="329">
        <v>0.26726709999999998</v>
      </c>
      <c r="BS45" s="329">
        <v>0.30158740000000001</v>
      </c>
      <c r="BT45" s="329">
        <v>0.32777200000000001</v>
      </c>
      <c r="BU45" s="329">
        <v>0.3545567</v>
      </c>
      <c r="BV45" s="329">
        <v>0.40648479999999998</v>
      </c>
    </row>
    <row r="46" spans="1:74" ht="12" customHeight="1" x14ac:dyDescent="0.25">
      <c r="A46" s="534" t="s">
        <v>24</v>
      </c>
      <c r="B46" s="535" t="s">
        <v>779</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0.96320163134000003</v>
      </c>
      <c r="AB46" s="264">
        <v>0.97175862593999995</v>
      </c>
      <c r="AC46" s="264">
        <v>0.96830343258999996</v>
      </c>
      <c r="AD46" s="264">
        <v>0.92049802562000005</v>
      </c>
      <c r="AE46" s="264">
        <v>1.0277460651000001</v>
      </c>
      <c r="AF46" s="264">
        <v>1.0429987325000001</v>
      </c>
      <c r="AG46" s="264">
        <v>0.98967479281000004</v>
      </c>
      <c r="AH46" s="264">
        <v>0.94721597129000001</v>
      </c>
      <c r="AI46" s="264">
        <v>0.87748400305999996</v>
      </c>
      <c r="AJ46" s="264">
        <v>0.92223366321</v>
      </c>
      <c r="AK46" s="264">
        <v>0.96645986518000004</v>
      </c>
      <c r="AL46" s="264">
        <v>0.97186284625999997</v>
      </c>
      <c r="AM46" s="264">
        <v>0.97980787560000004</v>
      </c>
      <c r="AN46" s="264">
        <v>0.87780381760000004</v>
      </c>
      <c r="AO46" s="264">
        <v>1.0925040797000001</v>
      </c>
      <c r="AP46" s="264">
        <v>1.0355868425000001</v>
      </c>
      <c r="AQ46" s="264">
        <v>1.0978527799</v>
      </c>
      <c r="AR46" s="264">
        <v>1.0288980997999999</v>
      </c>
      <c r="AS46" s="264">
        <v>0.98202714408000003</v>
      </c>
      <c r="AT46" s="264">
        <v>1.0057282454000001</v>
      </c>
      <c r="AU46" s="264">
        <v>0.9649441768</v>
      </c>
      <c r="AV46" s="264">
        <v>1.0055749951999999</v>
      </c>
      <c r="AW46" s="264">
        <v>1.0246981185999999</v>
      </c>
      <c r="AX46" s="264">
        <v>1.1107143713000001</v>
      </c>
      <c r="AY46" s="264">
        <v>1.0984255442999999</v>
      </c>
      <c r="AZ46" s="264">
        <v>1.0427897856999999</v>
      </c>
      <c r="BA46" s="264">
        <v>1.1920409999999999</v>
      </c>
      <c r="BB46" s="264">
        <v>1.177624</v>
      </c>
      <c r="BC46" s="327">
        <v>1.2156180000000001</v>
      </c>
      <c r="BD46" s="327">
        <v>1.1325750000000001</v>
      </c>
      <c r="BE46" s="327">
        <v>1.0841080000000001</v>
      </c>
      <c r="BF46" s="327">
        <v>1.0810120000000001</v>
      </c>
      <c r="BG46" s="327">
        <v>1.0422229999999999</v>
      </c>
      <c r="BH46" s="327">
        <v>1.0640160000000001</v>
      </c>
      <c r="BI46" s="327">
        <v>1.079337</v>
      </c>
      <c r="BJ46" s="327">
        <v>1.1401829999999999</v>
      </c>
      <c r="BK46" s="327">
        <v>1.1372720000000001</v>
      </c>
      <c r="BL46" s="327">
        <v>1.095202</v>
      </c>
      <c r="BM46" s="327">
        <v>1.2483029999999999</v>
      </c>
      <c r="BN46" s="327">
        <v>1.242229</v>
      </c>
      <c r="BO46" s="327">
        <v>1.2930919999999999</v>
      </c>
      <c r="BP46" s="327">
        <v>1.1985539999999999</v>
      </c>
      <c r="BQ46" s="327">
        <v>1.141443</v>
      </c>
      <c r="BR46" s="327">
        <v>1.1474219999999999</v>
      </c>
      <c r="BS46" s="327">
        <v>1.102444</v>
      </c>
      <c r="BT46" s="327">
        <v>1.11995</v>
      </c>
      <c r="BU46" s="327">
        <v>1.12761</v>
      </c>
      <c r="BV46" s="327">
        <v>1.205524</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5">
      <c r="A48" s="537"/>
      <c r="B48" s="538" t="s">
        <v>1035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5">
      <c r="A49" s="537"/>
      <c r="B49" s="538" t="s">
        <v>824</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5">
      <c r="A50" s="537"/>
      <c r="B50" s="541" t="s">
        <v>1036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5" customHeight="1" x14ac:dyDescent="0.25">
      <c r="A51" s="537"/>
      <c r="B51" s="819" t="s">
        <v>1400</v>
      </c>
      <c r="C51" s="741"/>
      <c r="D51" s="741"/>
      <c r="E51" s="741"/>
      <c r="F51" s="741"/>
      <c r="G51" s="741"/>
      <c r="H51" s="741"/>
      <c r="I51" s="741"/>
      <c r="J51" s="741"/>
      <c r="K51" s="741"/>
      <c r="L51" s="741"/>
      <c r="M51" s="741"/>
      <c r="N51" s="741"/>
      <c r="O51" s="741"/>
      <c r="P51" s="741"/>
      <c r="Q51" s="735"/>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5">
      <c r="A52" s="537"/>
      <c r="B52" s="538" t="s">
        <v>1398</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2" customHeight="1" x14ac:dyDescent="0.25">
      <c r="A53" s="537"/>
      <c r="B53" s="819" t="s">
        <v>1399</v>
      </c>
      <c r="C53" s="741"/>
      <c r="D53" s="741"/>
      <c r="E53" s="741"/>
      <c r="F53" s="741"/>
      <c r="G53" s="741"/>
      <c r="H53" s="741"/>
      <c r="I53" s="741"/>
      <c r="J53" s="741"/>
      <c r="K53" s="741"/>
      <c r="L53" s="741"/>
      <c r="M53" s="741"/>
      <c r="N53" s="741"/>
      <c r="O53" s="741"/>
      <c r="P53" s="741"/>
      <c r="Q53" s="735"/>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808</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49" t="str">
        <f>"Notes: "&amp;"EIA completed modeling and analysis for this report on " &amp;Dates!D2&amp;"."</f>
        <v>Notes: EIA completed modeling and analysis for this report on Thursday May 5, 2022.</v>
      </c>
      <c r="C55" s="748"/>
      <c r="D55" s="748"/>
      <c r="E55" s="748"/>
      <c r="F55" s="748"/>
      <c r="G55" s="748"/>
      <c r="H55" s="748"/>
      <c r="I55" s="748"/>
      <c r="J55" s="748"/>
      <c r="K55" s="748"/>
      <c r="L55" s="748"/>
      <c r="M55" s="748"/>
      <c r="N55" s="748"/>
      <c r="O55" s="748"/>
      <c r="P55" s="748"/>
      <c r="Q55" s="748"/>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749" t="s">
        <v>351</v>
      </c>
      <c r="C56" s="748"/>
      <c r="D56" s="748"/>
      <c r="E56" s="748"/>
      <c r="F56" s="748"/>
      <c r="G56" s="748"/>
      <c r="H56" s="748"/>
      <c r="I56" s="748"/>
      <c r="J56" s="748"/>
      <c r="K56" s="748"/>
      <c r="L56" s="748"/>
      <c r="M56" s="748"/>
      <c r="N56" s="748"/>
      <c r="O56" s="748"/>
      <c r="P56" s="748"/>
      <c r="Q56" s="748"/>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820" t="s">
        <v>361</v>
      </c>
      <c r="C57" s="735"/>
      <c r="D57" s="735"/>
      <c r="E57" s="735"/>
      <c r="F57" s="735"/>
      <c r="G57" s="735"/>
      <c r="H57" s="735"/>
      <c r="I57" s="735"/>
      <c r="J57" s="735"/>
      <c r="K57" s="735"/>
      <c r="L57" s="735"/>
      <c r="M57" s="735"/>
      <c r="N57" s="735"/>
      <c r="O57" s="735"/>
      <c r="P57" s="735"/>
      <c r="Q57" s="735"/>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5">
      <c r="A58" s="537"/>
      <c r="B58" s="543" t="s">
        <v>831</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5">
      <c r="A59" s="537"/>
      <c r="B59" s="764" t="s">
        <v>1362</v>
      </c>
      <c r="C59" s="735"/>
      <c r="D59" s="735"/>
      <c r="E59" s="735"/>
      <c r="F59" s="735"/>
      <c r="G59" s="735"/>
      <c r="H59" s="735"/>
      <c r="I59" s="735"/>
      <c r="J59" s="735"/>
      <c r="K59" s="735"/>
      <c r="L59" s="735"/>
      <c r="M59" s="735"/>
      <c r="N59" s="735"/>
      <c r="O59" s="735"/>
      <c r="P59" s="735"/>
      <c r="Q59" s="73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2" sqref="B2"/>
    </sheetView>
  </sheetViews>
  <sheetFormatPr defaultColWidth="9.1796875" defaultRowHeight="12" customHeight="1" x14ac:dyDescent="0.35"/>
  <cols>
    <col min="1" max="1" width="12.453125" style="645" customWidth="1"/>
    <col min="2" max="2" width="26" style="645" customWidth="1"/>
    <col min="3" max="55" width="6.54296875" style="645" customWidth="1"/>
    <col min="56" max="58" width="6.54296875" style="660" customWidth="1"/>
    <col min="59" max="74" width="6.54296875" style="645" customWidth="1"/>
    <col min="75" max="16384" width="9.1796875" style="645"/>
  </cols>
  <sheetData>
    <row r="1" spans="1:74" ht="12.75" customHeight="1" x14ac:dyDescent="0.35">
      <c r="A1" s="827" t="s">
        <v>792</v>
      </c>
      <c r="B1" s="648" t="s">
        <v>1037</v>
      </c>
      <c r="C1" s="646"/>
      <c r="D1" s="646"/>
      <c r="E1" s="646"/>
      <c r="F1" s="646"/>
      <c r="G1" s="646"/>
      <c r="H1" s="646"/>
      <c r="I1" s="646"/>
      <c r="J1" s="646"/>
      <c r="K1" s="646"/>
      <c r="L1" s="646"/>
      <c r="M1" s="646"/>
      <c r="N1" s="646"/>
      <c r="O1" s="646"/>
      <c r="P1" s="646"/>
      <c r="Q1" s="646"/>
    </row>
    <row r="2" spans="1:74" ht="12.75" customHeight="1" x14ac:dyDescent="0.35">
      <c r="A2" s="827"/>
      <c r="B2" s="647" t="str">
        <f>"U.S. Energy Information Administration  |  Short-Term Energy Outlook - "&amp;Dates!$D$1</f>
        <v>U.S. Energy Information Administration  |  Short-Term Energy Outlook - May 2022</v>
      </c>
      <c r="C2" s="646"/>
      <c r="D2" s="646"/>
      <c r="E2" s="646"/>
      <c r="F2" s="646"/>
      <c r="G2" s="646"/>
      <c r="H2" s="646"/>
      <c r="I2" s="646"/>
      <c r="J2" s="646"/>
      <c r="K2" s="646"/>
      <c r="L2" s="646"/>
      <c r="M2" s="646"/>
      <c r="N2" s="646"/>
      <c r="O2" s="646"/>
      <c r="P2" s="646"/>
      <c r="Q2" s="646"/>
    </row>
    <row r="3" spans="1:74" ht="12.75" customHeight="1" x14ac:dyDescent="0.35">
      <c r="A3" s="651"/>
      <c r="B3" s="652"/>
      <c r="C3" s="821">
        <f>Dates!D3</f>
        <v>2018</v>
      </c>
      <c r="D3" s="822"/>
      <c r="E3" s="822"/>
      <c r="F3" s="822"/>
      <c r="G3" s="822"/>
      <c r="H3" s="822"/>
      <c r="I3" s="822"/>
      <c r="J3" s="822"/>
      <c r="K3" s="822"/>
      <c r="L3" s="822"/>
      <c r="M3" s="822"/>
      <c r="N3" s="823"/>
      <c r="O3" s="821">
        <f>C3+1</f>
        <v>2019</v>
      </c>
      <c r="P3" s="822"/>
      <c r="Q3" s="822"/>
      <c r="R3" s="822"/>
      <c r="S3" s="822"/>
      <c r="T3" s="822"/>
      <c r="U3" s="822"/>
      <c r="V3" s="822"/>
      <c r="W3" s="822"/>
      <c r="X3" s="822"/>
      <c r="Y3" s="822"/>
      <c r="Z3" s="823"/>
      <c r="AA3" s="821">
        <f>O3+1</f>
        <v>2020</v>
      </c>
      <c r="AB3" s="822"/>
      <c r="AC3" s="822"/>
      <c r="AD3" s="822"/>
      <c r="AE3" s="822"/>
      <c r="AF3" s="822"/>
      <c r="AG3" s="822"/>
      <c r="AH3" s="822"/>
      <c r="AI3" s="822"/>
      <c r="AJ3" s="822"/>
      <c r="AK3" s="822"/>
      <c r="AL3" s="823"/>
      <c r="AM3" s="821">
        <f>AA3+1</f>
        <v>2021</v>
      </c>
      <c r="AN3" s="822"/>
      <c r="AO3" s="822"/>
      <c r="AP3" s="822"/>
      <c r="AQ3" s="822"/>
      <c r="AR3" s="822"/>
      <c r="AS3" s="822"/>
      <c r="AT3" s="822"/>
      <c r="AU3" s="822"/>
      <c r="AV3" s="822"/>
      <c r="AW3" s="822"/>
      <c r="AX3" s="823"/>
      <c r="AY3" s="821">
        <f>AM3+1</f>
        <v>2022</v>
      </c>
      <c r="AZ3" s="822"/>
      <c r="BA3" s="822"/>
      <c r="BB3" s="822"/>
      <c r="BC3" s="822"/>
      <c r="BD3" s="822"/>
      <c r="BE3" s="822"/>
      <c r="BF3" s="822"/>
      <c r="BG3" s="822"/>
      <c r="BH3" s="822"/>
      <c r="BI3" s="822"/>
      <c r="BJ3" s="823"/>
      <c r="BK3" s="821">
        <f>AY3+1</f>
        <v>2023</v>
      </c>
      <c r="BL3" s="822"/>
      <c r="BM3" s="822"/>
      <c r="BN3" s="822"/>
      <c r="BO3" s="822"/>
      <c r="BP3" s="822"/>
      <c r="BQ3" s="822"/>
      <c r="BR3" s="822"/>
      <c r="BS3" s="822"/>
      <c r="BT3" s="822"/>
      <c r="BU3" s="822"/>
      <c r="BV3" s="823"/>
    </row>
    <row r="4" spans="1:74" ht="12.75" customHeight="1" x14ac:dyDescent="0.35">
      <c r="A4" s="651"/>
      <c r="B4" s="653"/>
      <c r="C4" s="654" t="s">
        <v>470</v>
      </c>
      <c r="D4" s="654" t="s">
        <v>471</v>
      </c>
      <c r="E4" s="654" t="s">
        <v>472</v>
      </c>
      <c r="F4" s="654" t="s">
        <v>473</v>
      </c>
      <c r="G4" s="654" t="s">
        <v>474</v>
      </c>
      <c r="H4" s="654" t="s">
        <v>475</v>
      </c>
      <c r="I4" s="654" t="s">
        <v>476</v>
      </c>
      <c r="J4" s="654" t="s">
        <v>477</v>
      </c>
      <c r="K4" s="654" t="s">
        <v>478</v>
      </c>
      <c r="L4" s="654" t="s">
        <v>479</v>
      </c>
      <c r="M4" s="654" t="s">
        <v>480</v>
      </c>
      <c r="N4" s="654" t="s">
        <v>481</v>
      </c>
      <c r="O4" s="654" t="s">
        <v>470</v>
      </c>
      <c r="P4" s="654" t="s">
        <v>471</v>
      </c>
      <c r="Q4" s="654" t="s">
        <v>472</v>
      </c>
      <c r="R4" s="654" t="s">
        <v>473</v>
      </c>
      <c r="S4" s="654" t="s">
        <v>474</v>
      </c>
      <c r="T4" s="654" t="s">
        <v>475</v>
      </c>
      <c r="U4" s="654" t="s">
        <v>476</v>
      </c>
      <c r="V4" s="654" t="s">
        <v>477</v>
      </c>
      <c r="W4" s="654" t="s">
        <v>478</v>
      </c>
      <c r="X4" s="654" t="s">
        <v>479</v>
      </c>
      <c r="Y4" s="654" t="s">
        <v>480</v>
      </c>
      <c r="Z4" s="654" t="s">
        <v>481</v>
      </c>
      <c r="AA4" s="654" t="s">
        <v>470</v>
      </c>
      <c r="AB4" s="654" t="s">
        <v>471</v>
      </c>
      <c r="AC4" s="654" t="s">
        <v>472</v>
      </c>
      <c r="AD4" s="654" t="s">
        <v>473</v>
      </c>
      <c r="AE4" s="654" t="s">
        <v>474</v>
      </c>
      <c r="AF4" s="654" t="s">
        <v>475</v>
      </c>
      <c r="AG4" s="654" t="s">
        <v>476</v>
      </c>
      <c r="AH4" s="654" t="s">
        <v>477</v>
      </c>
      <c r="AI4" s="654" t="s">
        <v>478</v>
      </c>
      <c r="AJ4" s="654" t="s">
        <v>479</v>
      </c>
      <c r="AK4" s="654" t="s">
        <v>480</v>
      </c>
      <c r="AL4" s="654" t="s">
        <v>481</v>
      </c>
      <c r="AM4" s="654" t="s">
        <v>470</v>
      </c>
      <c r="AN4" s="654" t="s">
        <v>471</v>
      </c>
      <c r="AO4" s="654" t="s">
        <v>472</v>
      </c>
      <c r="AP4" s="654" t="s">
        <v>473</v>
      </c>
      <c r="AQ4" s="654" t="s">
        <v>474</v>
      </c>
      <c r="AR4" s="654" t="s">
        <v>475</v>
      </c>
      <c r="AS4" s="654" t="s">
        <v>476</v>
      </c>
      <c r="AT4" s="654" t="s">
        <v>477</v>
      </c>
      <c r="AU4" s="654" t="s">
        <v>478</v>
      </c>
      <c r="AV4" s="654" t="s">
        <v>479</v>
      </c>
      <c r="AW4" s="654" t="s">
        <v>480</v>
      </c>
      <c r="AX4" s="654" t="s">
        <v>481</v>
      </c>
      <c r="AY4" s="654" t="s">
        <v>470</v>
      </c>
      <c r="AZ4" s="654" t="s">
        <v>471</v>
      </c>
      <c r="BA4" s="654" t="s">
        <v>472</v>
      </c>
      <c r="BB4" s="654" t="s">
        <v>473</v>
      </c>
      <c r="BC4" s="654" t="s">
        <v>474</v>
      </c>
      <c r="BD4" s="654" t="s">
        <v>475</v>
      </c>
      <c r="BE4" s="654" t="s">
        <v>476</v>
      </c>
      <c r="BF4" s="654" t="s">
        <v>477</v>
      </c>
      <c r="BG4" s="654" t="s">
        <v>478</v>
      </c>
      <c r="BH4" s="654" t="s">
        <v>479</v>
      </c>
      <c r="BI4" s="654" t="s">
        <v>480</v>
      </c>
      <c r="BJ4" s="654" t="s">
        <v>481</v>
      </c>
      <c r="BK4" s="654" t="s">
        <v>470</v>
      </c>
      <c r="BL4" s="654" t="s">
        <v>471</v>
      </c>
      <c r="BM4" s="654" t="s">
        <v>472</v>
      </c>
      <c r="BN4" s="654" t="s">
        <v>473</v>
      </c>
      <c r="BO4" s="654" t="s">
        <v>474</v>
      </c>
      <c r="BP4" s="654" t="s">
        <v>475</v>
      </c>
      <c r="BQ4" s="654" t="s">
        <v>476</v>
      </c>
      <c r="BR4" s="654" t="s">
        <v>477</v>
      </c>
      <c r="BS4" s="654" t="s">
        <v>478</v>
      </c>
      <c r="BT4" s="654" t="s">
        <v>479</v>
      </c>
      <c r="BU4" s="654" t="s">
        <v>480</v>
      </c>
      <c r="BV4" s="654" t="s">
        <v>481</v>
      </c>
    </row>
    <row r="5" spans="1:74" ht="12" customHeight="1" x14ac:dyDescent="0.35">
      <c r="A5" s="651"/>
      <c r="B5" s="650" t="s">
        <v>1045</v>
      </c>
      <c r="C5" s="646"/>
      <c r="D5" s="646"/>
      <c r="E5" s="646"/>
      <c r="F5" s="646"/>
      <c r="G5" s="646"/>
      <c r="H5" s="646"/>
      <c r="I5" s="646"/>
      <c r="J5" s="646"/>
      <c r="K5" s="646"/>
      <c r="L5" s="646"/>
      <c r="M5" s="646"/>
      <c r="N5" s="646"/>
      <c r="O5" s="646"/>
      <c r="P5" s="646"/>
      <c r="Q5" s="646"/>
      <c r="BG5" s="660"/>
      <c r="BH5" s="660"/>
      <c r="BI5" s="660"/>
    </row>
    <row r="6" spans="1:74" ht="12" customHeight="1" x14ac:dyDescent="0.35">
      <c r="A6" s="651"/>
      <c r="B6" s="650" t="s">
        <v>1046</v>
      </c>
      <c r="C6" s="646"/>
      <c r="D6" s="646"/>
      <c r="E6" s="646"/>
      <c r="F6" s="646"/>
      <c r="G6" s="646"/>
      <c r="H6" s="646"/>
      <c r="I6" s="646"/>
      <c r="J6" s="646"/>
      <c r="K6" s="646"/>
      <c r="L6" s="646"/>
      <c r="M6" s="646"/>
      <c r="N6" s="646"/>
      <c r="O6" s="646"/>
      <c r="P6" s="646"/>
      <c r="Q6" s="646"/>
      <c r="BG6" s="660"/>
      <c r="BH6" s="660"/>
      <c r="BI6" s="660"/>
    </row>
    <row r="7" spans="1:74" ht="12" customHeight="1" x14ac:dyDescent="0.35">
      <c r="A7" s="651" t="s">
        <v>1038</v>
      </c>
      <c r="B7" s="649" t="s">
        <v>1047</v>
      </c>
      <c r="C7" s="659">
        <v>6810.5</v>
      </c>
      <c r="D7" s="659">
        <v>6813.5</v>
      </c>
      <c r="E7" s="659">
        <v>6788.1</v>
      </c>
      <c r="F7" s="659">
        <v>6788.1</v>
      </c>
      <c r="G7" s="659">
        <v>6788.1</v>
      </c>
      <c r="H7" s="659">
        <v>6836.5</v>
      </c>
      <c r="I7" s="659">
        <v>6760.5</v>
      </c>
      <c r="J7" s="659">
        <v>6753.4</v>
      </c>
      <c r="K7" s="659">
        <v>6731.3</v>
      </c>
      <c r="L7" s="659">
        <v>6731.3</v>
      </c>
      <c r="M7" s="659">
        <v>6730.2</v>
      </c>
      <c r="N7" s="659">
        <v>6672.8</v>
      </c>
      <c r="O7" s="659">
        <v>6736.7</v>
      </c>
      <c r="P7" s="659">
        <v>6689.6</v>
      </c>
      <c r="Q7" s="659">
        <v>6689.6</v>
      </c>
      <c r="R7" s="659">
        <v>6571.8</v>
      </c>
      <c r="S7" s="659">
        <v>6560.6</v>
      </c>
      <c r="T7" s="659">
        <v>6545.8</v>
      </c>
      <c r="U7" s="659">
        <v>6528.7</v>
      </c>
      <c r="V7" s="659">
        <v>6530.5</v>
      </c>
      <c r="W7" s="659">
        <v>6528.5</v>
      </c>
      <c r="X7" s="659">
        <v>6425.9</v>
      </c>
      <c r="Y7" s="659">
        <v>6390.2</v>
      </c>
      <c r="Z7" s="659">
        <v>6506.4</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5972.1</v>
      </c>
      <c r="AZ7" s="659">
        <v>5972.1</v>
      </c>
      <c r="BA7" s="659">
        <v>5969.3</v>
      </c>
      <c r="BB7" s="659">
        <v>5969.3</v>
      </c>
      <c r="BC7" s="661">
        <v>5973.9</v>
      </c>
      <c r="BD7" s="661">
        <v>6005.9</v>
      </c>
      <c r="BE7" s="661">
        <v>6005.9</v>
      </c>
      <c r="BF7" s="661">
        <v>6005.9</v>
      </c>
      <c r="BG7" s="661">
        <v>6007.9</v>
      </c>
      <c r="BH7" s="661">
        <v>6009.5</v>
      </c>
      <c r="BI7" s="661">
        <v>6006.3</v>
      </c>
      <c r="BJ7" s="661">
        <v>6008.5</v>
      </c>
      <c r="BK7" s="661">
        <v>5981.5</v>
      </c>
      <c r="BL7" s="661">
        <v>5984.5</v>
      </c>
      <c r="BM7" s="661">
        <v>5984.5</v>
      </c>
      <c r="BN7" s="661">
        <v>5984.5</v>
      </c>
      <c r="BO7" s="661">
        <v>5984.5</v>
      </c>
      <c r="BP7" s="661">
        <v>5984.5</v>
      </c>
      <c r="BQ7" s="661">
        <v>5926</v>
      </c>
      <c r="BR7" s="661">
        <v>5926</v>
      </c>
      <c r="BS7" s="661">
        <v>5926</v>
      </c>
      <c r="BT7" s="661">
        <v>5926</v>
      </c>
      <c r="BU7" s="661">
        <v>5926</v>
      </c>
      <c r="BV7" s="661">
        <v>5926</v>
      </c>
    </row>
    <row r="8" spans="1:74" ht="12" customHeight="1" x14ac:dyDescent="0.35">
      <c r="A8" s="651" t="s">
        <v>1039</v>
      </c>
      <c r="B8" s="649" t="s">
        <v>1048</v>
      </c>
      <c r="C8" s="659">
        <v>4175.8999999999996</v>
      </c>
      <c r="D8" s="659">
        <v>4178.8999999999996</v>
      </c>
      <c r="E8" s="659">
        <v>4153.5</v>
      </c>
      <c r="F8" s="659">
        <v>4153.5</v>
      </c>
      <c r="G8" s="659">
        <v>4153.5</v>
      </c>
      <c r="H8" s="659">
        <v>4201.8999999999996</v>
      </c>
      <c r="I8" s="659">
        <v>4125.8999999999996</v>
      </c>
      <c r="J8" s="659">
        <v>4118.8</v>
      </c>
      <c r="K8" s="659">
        <v>4115.2</v>
      </c>
      <c r="L8" s="659">
        <v>4115.2</v>
      </c>
      <c r="M8" s="659">
        <v>4114.1000000000004</v>
      </c>
      <c r="N8" s="659">
        <v>4111.7</v>
      </c>
      <c r="O8" s="659">
        <v>3984.5</v>
      </c>
      <c r="P8" s="659">
        <v>3984.5</v>
      </c>
      <c r="Q8" s="659">
        <v>3984.5</v>
      </c>
      <c r="R8" s="659">
        <v>3949.7</v>
      </c>
      <c r="S8" s="659">
        <v>3938.5</v>
      </c>
      <c r="T8" s="659">
        <v>3938.7</v>
      </c>
      <c r="U8" s="659">
        <v>3921.6</v>
      </c>
      <c r="V8" s="659">
        <v>3923.4</v>
      </c>
      <c r="W8" s="659">
        <v>3921.4</v>
      </c>
      <c r="X8" s="659">
        <v>3908.1</v>
      </c>
      <c r="Y8" s="659">
        <v>3909.4</v>
      </c>
      <c r="Z8" s="659">
        <v>3909.6</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3669.5</v>
      </c>
      <c r="AZ8" s="659">
        <v>3669.5</v>
      </c>
      <c r="BA8" s="659">
        <v>3666.7</v>
      </c>
      <c r="BB8" s="659">
        <v>3666.7</v>
      </c>
      <c r="BC8" s="661">
        <v>3671.3</v>
      </c>
      <c r="BD8" s="661">
        <v>3703.3</v>
      </c>
      <c r="BE8" s="661">
        <v>3703.3</v>
      </c>
      <c r="BF8" s="661">
        <v>3703.3</v>
      </c>
      <c r="BG8" s="661">
        <v>3705.3</v>
      </c>
      <c r="BH8" s="661">
        <v>3706.9</v>
      </c>
      <c r="BI8" s="661">
        <v>3703.7</v>
      </c>
      <c r="BJ8" s="661">
        <v>3705.9</v>
      </c>
      <c r="BK8" s="661">
        <v>3678.9</v>
      </c>
      <c r="BL8" s="661">
        <v>3681.9</v>
      </c>
      <c r="BM8" s="661">
        <v>3681.9</v>
      </c>
      <c r="BN8" s="661">
        <v>3681.9</v>
      </c>
      <c r="BO8" s="661">
        <v>3681.9</v>
      </c>
      <c r="BP8" s="661">
        <v>3681.9</v>
      </c>
      <c r="BQ8" s="661">
        <v>3623.4</v>
      </c>
      <c r="BR8" s="661">
        <v>3623.4</v>
      </c>
      <c r="BS8" s="661">
        <v>3623.4</v>
      </c>
      <c r="BT8" s="661">
        <v>3623.4</v>
      </c>
      <c r="BU8" s="661">
        <v>3623.4</v>
      </c>
      <c r="BV8" s="661">
        <v>3623.4</v>
      </c>
    </row>
    <row r="9" spans="1:74" ht="12" customHeight="1" x14ac:dyDescent="0.35">
      <c r="A9" s="651" t="s">
        <v>1040</v>
      </c>
      <c r="B9" s="649" t="s">
        <v>1049</v>
      </c>
      <c r="C9" s="659">
        <v>2634.6</v>
      </c>
      <c r="D9" s="659">
        <v>2634.6</v>
      </c>
      <c r="E9" s="659">
        <v>2634.6</v>
      </c>
      <c r="F9" s="659">
        <v>2634.6</v>
      </c>
      <c r="G9" s="659">
        <v>2634.6</v>
      </c>
      <c r="H9" s="659">
        <v>2634.6</v>
      </c>
      <c r="I9" s="659">
        <v>2634.6</v>
      </c>
      <c r="J9" s="659">
        <v>2634.6</v>
      </c>
      <c r="K9" s="659">
        <v>2616.1</v>
      </c>
      <c r="L9" s="659">
        <v>2616.1</v>
      </c>
      <c r="M9" s="659">
        <v>2616.1</v>
      </c>
      <c r="N9" s="659">
        <v>2561.1</v>
      </c>
      <c r="O9" s="659">
        <v>2752.2</v>
      </c>
      <c r="P9" s="659">
        <v>2705.1</v>
      </c>
      <c r="Q9" s="659">
        <v>2705.1</v>
      </c>
      <c r="R9" s="659">
        <v>2622.1</v>
      </c>
      <c r="S9" s="659">
        <v>2622.1</v>
      </c>
      <c r="T9" s="659">
        <v>2607.1</v>
      </c>
      <c r="U9" s="659">
        <v>2607.1</v>
      </c>
      <c r="V9" s="659">
        <v>2607.1</v>
      </c>
      <c r="W9" s="659">
        <v>2607.1</v>
      </c>
      <c r="X9" s="659">
        <v>2517.8000000000002</v>
      </c>
      <c r="Y9" s="659">
        <v>2480.8000000000002</v>
      </c>
      <c r="Z9" s="659">
        <v>2596.8000000000002</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59">
        <v>2302.6</v>
      </c>
      <c r="BC9" s="661">
        <v>2302.6</v>
      </c>
      <c r="BD9" s="661">
        <v>2302.6</v>
      </c>
      <c r="BE9" s="661">
        <v>2302.6</v>
      </c>
      <c r="BF9" s="661">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35">
      <c r="A10" s="651" t="s">
        <v>1041</v>
      </c>
      <c r="B10" s="649" t="s">
        <v>1050</v>
      </c>
      <c r="C10" s="659">
        <v>78518.3</v>
      </c>
      <c r="D10" s="659">
        <v>78528.7</v>
      </c>
      <c r="E10" s="659">
        <v>78528.7</v>
      </c>
      <c r="F10" s="659">
        <v>78528.7</v>
      </c>
      <c r="G10" s="659">
        <v>78528.7</v>
      </c>
      <c r="H10" s="659">
        <v>78489.7</v>
      </c>
      <c r="I10" s="659">
        <v>78489.7</v>
      </c>
      <c r="J10" s="659">
        <v>78487.5</v>
      </c>
      <c r="K10" s="659">
        <v>78487.5</v>
      </c>
      <c r="L10" s="659">
        <v>78487.5</v>
      </c>
      <c r="M10" s="659">
        <v>78609.5</v>
      </c>
      <c r="N10" s="659">
        <v>78610.600000000006</v>
      </c>
      <c r="O10" s="659">
        <v>78430.100000000006</v>
      </c>
      <c r="P10" s="659">
        <v>78430.100000000006</v>
      </c>
      <c r="Q10" s="659">
        <v>78419.100000000006</v>
      </c>
      <c r="R10" s="659">
        <v>78417.899999999994</v>
      </c>
      <c r="S10" s="659">
        <v>78421.3</v>
      </c>
      <c r="T10" s="659">
        <v>78396.600000000006</v>
      </c>
      <c r="U10" s="659">
        <v>78396.600000000006</v>
      </c>
      <c r="V10" s="659">
        <v>78396.399999999994</v>
      </c>
      <c r="W10" s="659">
        <v>78292.600000000006</v>
      </c>
      <c r="X10" s="659">
        <v>78291.899999999994</v>
      </c>
      <c r="Y10" s="659">
        <v>78286.5</v>
      </c>
      <c r="Z10" s="659">
        <v>78287.7</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78804.899999999994</v>
      </c>
      <c r="AZ10" s="659">
        <v>78806.600000000006</v>
      </c>
      <c r="BA10" s="659">
        <v>78808.3</v>
      </c>
      <c r="BB10" s="659">
        <v>78818.3</v>
      </c>
      <c r="BC10" s="661">
        <v>78819.3</v>
      </c>
      <c r="BD10" s="661">
        <v>78824.899999999994</v>
      </c>
      <c r="BE10" s="661">
        <v>78829.899999999994</v>
      </c>
      <c r="BF10" s="661">
        <v>78851.899999999994</v>
      </c>
      <c r="BG10" s="661">
        <v>78867.899999999994</v>
      </c>
      <c r="BH10" s="661">
        <v>78867.899999999994</v>
      </c>
      <c r="BI10" s="661">
        <v>78885.899999999994</v>
      </c>
      <c r="BJ10" s="661">
        <v>78890.5</v>
      </c>
      <c r="BK10" s="661">
        <v>78890.5</v>
      </c>
      <c r="BL10" s="661">
        <v>78890.5</v>
      </c>
      <c r="BM10" s="661">
        <v>78890.5</v>
      </c>
      <c r="BN10" s="661">
        <v>78889</v>
      </c>
      <c r="BO10" s="661">
        <v>78889</v>
      </c>
      <c r="BP10" s="661">
        <v>78899.399999999994</v>
      </c>
      <c r="BQ10" s="661">
        <v>78899.399999999994</v>
      </c>
      <c r="BR10" s="661">
        <v>78918.399999999994</v>
      </c>
      <c r="BS10" s="661">
        <v>78925.899999999994</v>
      </c>
      <c r="BT10" s="661">
        <v>78925.899999999994</v>
      </c>
      <c r="BU10" s="661">
        <v>78925.899999999994</v>
      </c>
      <c r="BV10" s="661">
        <v>78936.2</v>
      </c>
    </row>
    <row r="11" spans="1:74" ht="12" customHeight="1" x14ac:dyDescent="0.35">
      <c r="A11" s="651" t="s">
        <v>1042</v>
      </c>
      <c r="B11" s="649" t="s">
        <v>85</v>
      </c>
      <c r="C11" s="659">
        <v>2380.1</v>
      </c>
      <c r="D11" s="659">
        <v>2380.1</v>
      </c>
      <c r="E11" s="659">
        <v>2390.1</v>
      </c>
      <c r="F11" s="659">
        <v>2368.8000000000002</v>
      </c>
      <c r="G11" s="659">
        <v>2368.8000000000002</v>
      </c>
      <c r="H11" s="659">
        <v>2368.8000000000002</v>
      </c>
      <c r="I11" s="659">
        <v>2368.8000000000002</v>
      </c>
      <c r="J11" s="659">
        <v>2368.8000000000002</v>
      </c>
      <c r="K11" s="659">
        <v>2368.8000000000002</v>
      </c>
      <c r="L11" s="659">
        <v>2368.8000000000002</v>
      </c>
      <c r="M11" s="659">
        <v>2368.8000000000002</v>
      </c>
      <c r="N11" s="659">
        <v>2375.8000000000002</v>
      </c>
      <c r="O11" s="659">
        <v>2464.5</v>
      </c>
      <c r="P11" s="659">
        <v>2460.8000000000002</v>
      </c>
      <c r="Q11" s="659">
        <v>2460.8000000000002</v>
      </c>
      <c r="R11" s="659">
        <v>2460.8000000000002</v>
      </c>
      <c r="S11" s="659">
        <v>2460.8000000000002</v>
      </c>
      <c r="T11" s="659">
        <v>2460.8000000000002</v>
      </c>
      <c r="U11" s="659">
        <v>2460.8000000000002</v>
      </c>
      <c r="V11" s="659">
        <v>2460.8000000000002</v>
      </c>
      <c r="W11" s="659">
        <v>2460.8000000000002</v>
      </c>
      <c r="X11" s="659">
        <v>2460.8000000000002</v>
      </c>
      <c r="Y11" s="659">
        <v>2480.8000000000002</v>
      </c>
      <c r="Z11" s="659">
        <v>2480.8000000000002</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2482.9</v>
      </c>
      <c r="BB11" s="659">
        <v>2499.9</v>
      </c>
      <c r="BC11" s="661">
        <v>2499.9</v>
      </c>
      <c r="BD11" s="661">
        <v>2516.9</v>
      </c>
      <c r="BE11" s="661">
        <v>2516.9</v>
      </c>
      <c r="BF11" s="661">
        <v>2516.9</v>
      </c>
      <c r="BG11" s="661">
        <v>2516.9</v>
      </c>
      <c r="BH11" s="661">
        <v>2541.9</v>
      </c>
      <c r="BI11" s="661">
        <v>2541.9</v>
      </c>
      <c r="BJ11" s="661">
        <v>2541.9</v>
      </c>
      <c r="BK11" s="661">
        <v>2541.9</v>
      </c>
      <c r="BL11" s="661">
        <v>2541.9</v>
      </c>
      <c r="BM11" s="661">
        <v>2541.9</v>
      </c>
      <c r="BN11" s="661">
        <v>2541.9</v>
      </c>
      <c r="BO11" s="661">
        <v>2541.9</v>
      </c>
      <c r="BP11" s="661">
        <v>2541.9</v>
      </c>
      <c r="BQ11" s="661">
        <v>2541.9</v>
      </c>
      <c r="BR11" s="661">
        <v>2541.9</v>
      </c>
      <c r="BS11" s="661">
        <v>2541.9</v>
      </c>
      <c r="BT11" s="661">
        <v>2541.9</v>
      </c>
      <c r="BU11" s="661">
        <v>2541.9</v>
      </c>
      <c r="BV11" s="661">
        <v>2541.9</v>
      </c>
    </row>
    <row r="12" spans="1:74" ht="12" customHeight="1" x14ac:dyDescent="0.35">
      <c r="A12" s="651" t="s">
        <v>1043</v>
      </c>
      <c r="B12" s="649" t="s">
        <v>1051</v>
      </c>
      <c r="C12" s="659">
        <v>27365</v>
      </c>
      <c r="D12" s="659">
        <v>27464.2</v>
      </c>
      <c r="E12" s="659">
        <v>27988.7</v>
      </c>
      <c r="F12" s="659">
        <v>28257.1</v>
      </c>
      <c r="G12" s="659">
        <v>28684.2</v>
      </c>
      <c r="H12" s="659">
        <v>28841.5</v>
      </c>
      <c r="I12" s="659">
        <v>28979.9</v>
      </c>
      <c r="J12" s="659">
        <v>29058.799999999999</v>
      </c>
      <c r="K12" s="659">
        <v>29371.8</v>
      </c>
      <c r="L12" s="659">
        <v>29540.6</v>
      </c>
      <c r="M12" s="659">
        <v>30072.5</v>
      </c>
      <c r="N12" s="659">
        <v>31497.3</v>
      </c>
      <c r="O12" s="659">
        <v>32083.4</v>
      </c>
      <c r="P12" s="659">
        <v>32294.1</v>
      </c>
      <c r="Q12" s="659">
        <v>32523.7</v>
      </c>
      <c r="R12" s="659">
        <v>32631.7</v>
      </c>
      <c r="S12" s="659">
        <v>32693.5</v>
      </c>
      <c r="T12" s="659">
        <v>32973.300000000003</v>
      </c>
      <c r="U12" s="659">
        <v>33237.699999999997</v>
      </c>
      <c r="V12" s="659">
        <v>33452.400000000001</v>
      </c>
      <c r="W12" s="659">
        <v>33706</v>
      </c>
      <c r="X12" s="659">
        <v>34151.4</v>
      </c>
      <c r="Y12" s="659">
        <v>34802.6</v>
      </c>
      <c r="Z12" s="659">
        <v>36855</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61700.7</v>
      </c>
      <c r="AZ12" s="659">
        <v>62003.6</v>
      </c>
      <c r="BA12" s="659">
        <v>64657.4</v>
      </c>
      <c r="BB12" s="659">
        <v>65563.100000000006</v>
      </c>
      <c r="BC12" s="661">
        <v>66863.5</v>
      </c>
      <c r="BD12" s="661">
        <v>69038</v>
      </c>
      <c r="BE12" s="661">
        <v>70093.5</v>
      </c>
      <c r="BF12" s="661">
        <v>70965.899999999994</v>
      </c>
      <c r="BG12" s="661">
        <v>71483.8</v>
      </c>
      <c r="BH12" s="661">
        <v>72613.3</v>
      </c>
      <c r="BI12" s="661">
        <v>74292.800000000003</v>
      </c>
      <c r="BJ12" s="661">
        <v>80954.8</v>
      </c>
      <c r="BK12" s="661">
        <v>83206.399999999994</v>
      </c>
      <c r="BL12" s="661">
        <v>83272.2</v>
      </c>
      <c r="BM12" s="661">
        <v>84324</v>
      </c>
      <c r="BN12" s="661">
        <v>85305.5</v>
      </c>
      <c r="BO12" s="661">
        <v>85787.5</v>
      </c>
      <c r="BP12" s="661">
        <v>88980</v>
      </c>
      <c r="BQ12" s="661">
        <v>89337</v>
      </c>
      <c r="BR12" s="661">
        <v>90605.6</v>
      </c>
      <c r="BS12" s="661">
        <v>91625.7</v>
      </c>
      <c r="BT12" s="661">
        <v>91830.399999999994</v>
      </c>
      <c r="BU12" s="661">
        <v>94820.9</v>
      </c>
      <c r="BV12" s="661">
        <v>103793.3</v>
      </c>
    </row>
    <row r="13" spans="1:74" ht="12" customHeight="1" x14ac:dyDescent="0.35">
      <c r="A13" s="651" t="s">
        <v>1044</v>
      </c>
      <c r="B13" s="649" t="s">
        <v>86</v>
      </c>
      <c r="C13" s="659">
        <v>88431.4</v>
      </c>
      <c r="D13" s="659">
        <v>88655.9</v>
      </c>
      <c r="E13" s="659">
        <v>88655.9</v>
      </c>
      <c r="F13" s="659">
        <v>88955.9</v>
      </c>
      <c r="G13" s="659">
        <v>88955.9</v>
      </c>
      <c r="H13" s="659">
        <v>89104.9</v>
      </c>
      <c r="I13" s="659">
        <v>89261.8</v>
      </c>
      <c r="J13" s="659">
        <v>89343.8</v>
      </c>
      <c r="K13" s="659">
        <v>89813.8</v>
      </c>
      <c r="L13" s="659">
        <v>90151.8</v>
      </c>
      <c r="M13" s="659">
        <v>90402.4</v>
      </c>
      <c r="N13" s="659">
        <v>94286</v>
      </c>
      <c r="O13" s="659">
        <v>95147.4</v>
      </c>
      <c r="P13" s="659">
        <v>95613.4</v>
      </c>
      <c r="Q13" s="659">
        <v>96445.9</v>
      </c>
      <c r="R13" s="659">
        <v>96447.7</v>
      </c>
      <c r="S13" s="659">
        <v>96677.2</v>
      </c>
      <c r="T13" s="659">
        <v>97921.1</v>
      </c>
      <c r="U13" s="659">
        <v>98196.7</v>
      </c>
      <c r="V13" s="659">
        <v>98580.1</v>
      </c>
      <c r="W13" s="659">
        <v>99576.8</v>
      </c>
      <c r="X13" s="659">
        <v>99501.8</v>
      </c>
      <c r="Y13" s="659">
        <v>100620.6</v>
      </c>
      <c r="Z13" s="659">
        <v>103417.5</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133720.1</v>
      </c>
      <c r="AZ13" s="659">
        <v>133835.1</v>
      </c>
      <c r="BA13" s="659">
        <v>135798.29999999999</v>
      </c>
      <c r="BB13" s="659">
        <v>137970.29999999999</v>
      </c>
      <c r="BC13" s="661">
        <v>138428.4</v>
      </c>
      <c r="BD13" s="661">
        <v>139072.4</v>
      </c>
      <c r="BE13" s="661">
        <v>139072.4</v>
      </c>
      <c r="BF13" s="661">
        <v>139072.4</v>
      </c>
      <c r="BG13" s="661">
        <v>139409.20000000001</v>
      </c>
      <c r="BH13" s="661">
        <v>139503.6</v>
      </c>
      <c r="BI13" s="661">
        <v>139847.20000000001</v>
      </c>
      <c r="BJ13" s="661">
        <v>142507.5</v>
      </c>
      <c r="BK13" s="661">
        <v>142507.5</v>
      </c>
      <c r="BL13" s="661">
        <v>142507.5</v>
      </c>
      <c r="BM13" s="661">
        <v>142657.5</v>
      </c>
      <c r="BN13" s="661">
        <v>142948.20000000001</v>
      </c>
      <c r="BO13" s="661">
        <v>143308.20000000001</v>
      </c>
      <c r="BP13" s="661">
        <v>143808.20000000001</v>
      </c>
      <c r="BQ13" s="661">
        <v>143808.20000000001</v>
      </c>
      <c r="BR13" s="661">
        <v>143808.20000000001</v>
      </c>
      <c r="BS13" s="661">
        <v>143808.20000000001</v>
      </c>
      <c r="BT13" s="661">
        <v>143958.20000000001</v>
      </c>
      <c r="BU13" s="661">
        <v>143958.20000000001</v>
      </c>
      <c r="BV13" s="661">
        <v>146973.9</v>
      </c>
    </row>
    <row r="14" spans="1:74" ht="12" customHeight="1" x14ac:dyDescent="0.35">
      <c r="A14" s="651"/>
      <c r="B14" s="650" t="s">
        <v>1052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62"/>
      <c r="BD14" s="662"/>
      <c r="BE14" s="662"/>
      <c r="BF14" s="662"/>
      <c r="BG14" s="662"/>
      <c r="BH14" s="662"/>
      <c r="BI14" s="662"/>
      <c r="BJ14" s="662"/>
      <c r="BK14" s="662"/>
      <c r="BL14" s="662"/>
      <c r="BM14" s="662"/>
      <c r="BN14" s="662"/>
      <c r="BO14" s="662"/>
      <c r="BP14" s="662"/>
      <c r="BQ14" s="662"/>
      <c r="BR14" s="662"/>
      <c r="BS14" s="662"/>
      <c r="BT14" s="662"/>
      <c r="BU14" s="662"/>
      <c r="BV14" s="662"/>
    </row>
    <row r="15" spans="1:74" ht="12" customHeight="1" x14ac:dyDescent="0.35">
      <c r="A15" s="651" t="s">
        <v>1053</v>
      </c>
      <c r="B15" s="649" t="s">
        <v>1047</v>
      </c>
      <c r="C15" s="659">
        <v>6571.8</v>
      </c>
      <c r="D15" s="659">
        <v>6571.8</v>
      </c>
      <c r="E15" s="659">
        <v>6571.8</v>
      </c>
      <c r="F15" s="659">
        <v>6545.3</v>
      </c>
      <c r="G15" s="659">
        <v>6569.3</v>
      </c>
      <c r="H15" s="659">
        <v>6543.7</v>
      </c>
      <c r="I15" s="659">
        <v>6533.1</v>
      </c>
      <c r="J15" s="659">
        <v>6524.8</v>
      </c>
      <c r="K15" s="659">
        <v>6520.7</v>
      </c>
      <c r="L15" s="659">
        <v>6520.7</v>
      </c>
      <c r="M15" s="659">
        <v>6520.7</v>
      </c>
      <c r="N15" s="659">
        <v>6520.7</v>
      </c>
      <c r="O15" s="659">
        <v>6549.2</v>
      </c>
      <c r="P15" s="659">
        <v>6549.2</v>
      </c>
      <c r="Q15" s="659">
        <v>6549.2</v>
      </c>
      <c r="R15" s="659">
        <v>6417.9</v>
      </c>
      <c r="S15" s="659">
        <v>6406.9</v>
      </c>
      <c r="T15" s="659">
        <v>6436.3</v>
      </c>
      <c r="U15" s="659">
        <v>6366.8</v>
      </c>
      <c r="V15" s="659">
        <v>6366.8</v>
      </c>
      <c r="W15" s="659">
        <v>6366.8</v>
      </c>
      <c r="X15" s="659">
        <v>6366.8</v>
      </c>
      <c r="Y15" s="659">
        <v>6300.2</v>
      </c>
      <c r="Z15" s="659">
        <v>6300.2</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6204.4</v>
      </c>
      <c r="AZ15" s="659">
        <v>6204.4</v>
      </c>
      <c r="BA15" s="659">
        <v>6204.4</v>
      </c>
      <c r="BB15" s="659">
        <v>6204.4</v>
      </c>
      <c r="BC15" s="661">
        <v>6204.4</v>
      </c>
      <c r="BD15" s="661">
        <v>6204.4</v>
      </c>
      <c r="BE15" s="661">
        <v>6196.6</v>
      </c>
      <c r="BF15" s="661">
        <v>6196.6</v>
      </c>
      <c r="BG15" s="661">
        <v>6196.6</v>
      </c>
      <c r="BH15" s="661">
        <v>6196.6</v>
      </c>
      <c r="BI15" s="661">
        <v>6196.6</v>
      </c>
      <c r="BJ15" s="661">
        <v>6196.6</v>
      </c>
      <c r="BK15" s="661">
        <v>6196.6</v>
      </c>
      <c r="BL15" s="661">
        <v>6196.6</v>
      </c>
      <c r="BM15" s="661">
        <v>6196.6</v>
      </c>
      <c r="BN15" s="661">
        <v>6196.6</v>
      </c>
      <c r="BO15" s="661">
        <v>6208.6</v>
      </c>
      <c r="BP15" s="661">
        <v>6200.4</v>
      </c>
      <c r="BQ15" s="661">
        <v>6200.4</v>
      </c>
      <c r="BR15" s="661">
        <v>6200.4</v>
      </c>
      <c r="BS15" s="661">
        <v>6200.4</v>
      </c>
      <c r="BT15" s="661">
        <v>6200.4</v>
      </c>
      <c r="BU15" s="661">
        <v>6200.4</v>
      </c>
      <c r="BV15" s="661">
        <v>6200.4</v>
      </c>
    </row>
    <row r="16" spans="1:74" ht="12" customHeight="1" x14ac:dyDescent="0.35">
      <c r="A16" s="651" t="s">
        <v>1054</v>
      </c>
      <c r="B16" s="649" t="s">
        <v>1048</v>
      </c>
      <c r="C16" s="659">
        <v>873.2</v>
      </c>
      <c r="D16" s="659">
        <v>873.2</v>
      </c>
      <c r="E16" s="659">
        <v>873.2</v>
      </c>
      <c r="F16" s="659">
        <v>873.2</v>
      </c>
      <c r="G16" s="659">
        <v>873.2</v>
      </c>
      <c r="H16" s="659">
        <v>872.6</v>
      </c>
      <c r="I16" s="659">
        <v>872</v>
      </c>
      <c r="J16" s="659">
        <v>872</v>
      </c>
      <c r="K16" s="659">
        <v>867.9</v>
      </c>
      <c r="L16" s="659">
        <v>867.9</v>
      </c>
      <c r="M16" s="659">
        <v>867.9</v>
      </c>
      <c r="N16" s="659">
        <v>867.9</v>
      </c>
      <c r="O16" s="659">
        <v>853.3</v>
      </c>
      <c r="P16" s="659">
        <v>853.3</v>
      </c>
      <c r="Q16" s="659">
        <v>853.3</v>
      </c>
      <c r="R16" s="659">
        <v>789.7</v>
      </c>
      <c r="S16" s="659">
        <v>791.1</v>
      </c>
      <c r="T16" s="659">
        <v>791.1</v>
      </c>
      <c r="U16" s="659">
        <v>791.1</v>
      </c>
      <c r="V16" s="659">
        <v>791.1</v>
      </c>
      <c r="W16" s="659">
        <v>791.1</v>
      </c>
      <c r="X16" s="659">
        <v>791.1</v>
      </c>
      <c r="Y16" s="659">
        <v>791.1</v>
      </c>
      <c r="Z16" s="659">
        <v>791.1</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829.4</v>
      </c>
      <c r="AZ16" s="659">
        <v>829.4</v>
      </c>
      <c r="BA16" s="659">
        <v>829.4</v>
      </c>
      <c r="BB16" s="659">
        <v>829.4</v>
      </c>
      <c r="BC16" s="661">
        <v>829.4</v>
      </c>
      <c r="BD16" s="661">
        <v>829.4</v>
      </c>
      <c r="BE16" s="661">
        <v>829.4</v>
      </c>
      <c r="BF16" s="661">
        <v>829.4</v>
      </c>
      <c r="BG16" s="661">
        <v>829.4</v>
      </c>
      <c r="BH16" s="661">
        <v>829.4</v>
      </c>
      <c r="BI16" s="661">
        <v>829.4</v>
      </c>
      <c r="BJ16" s="661">
        <v>829.4</v>
      </c>
      <c r="BK16" s="661">
        <v>829.4</v>
      </c>
      <c r="BL16" s="661">
        <v>829.4</v>
      </c>
      <c r="BM16" s="661">
        <v>829.4</v>
      </c>
      <c r="BN16" s="661">
        <v>829.4</v>
      </c>
      <c r="BO16" s="661">
        <v>829.4</v>
      </c>
      <c r="BP16" s="661">
        <v>829.4</v>
      </c>
      <c r="BQ16" s="661">
        <v>829.4</v>
      </c>
      <c r="BR16" s="661">
        <v>829.4</v>
      </c>
      <c r="BS16" s="661">
        <v>829.4</v>
      </c>
      <c r="BT16" s="661">
        <v>829.4</v>
      </c>
      <c r="BU16" s="661">
        <v>829.4</v>
      </c>
      <c r="BV16" s="661">
        <v>829.4</v>
      </c>
    </row>
    <row r="17" spans="1:74" ht="12" customHeight="1" x14ac:dyDescent="0.35">
      <c r="A17" s="651" t="s">
        <v>1055</v>
      </c>
      <c r="B17" s="649" t="s">
        <v>1049</v>
      </c>
      <c r="C17" s="659">
        <v>5698.6</v>
      </c>
      <c r="D17" s="659">
        <v>5698.6</v>
      </c>
      <c r="E17" s="659">
        <v>5698.6</v>
      </c>
      <c r="F17" s="659">
        <v>5672.1</v>
      </c>
      <c r="G17" s="659">
        <v>5696.1</v>
      </c>
      <c r="H17" s="659">
        <v>5671.1</v>
      </c>
      <c r="I17" s="659">
        <v>5661.1</v>
      </c>
      <c r="J17" s="659">
        <v>5652.8</v>
      </c>
      <c r="K17" s="659">
        <v>5652.8</v>
      </c>
      <c r="L17" s="659">
        <v>5652.8</v>
      </c>
      <c r="M17" s="659">
        <v>5652.8</v>
      </c>
      <c r="N17" s="659">
        <v>5652.8</v>
      </c>
      <c r="O17" s="659">
        <v>5695.9</v>
      </c>
      <c r="P17" s="659">
        <v>5695.9</v>
      </c>
      <c r="Q17" s="659">
        <v>5695.9</v>
      </c>
      <c r="R17" s="659">
        <v>5628.2</v>
      </c>
      <c r="S17" s="659">
        <v>5615.8</v>
      </c>
      <c r="T17" s="659">
        <v>5645.2</v>
      </c>
      <c r="U17" s="659">
        <v>5575.7</v>
      </c>
      <c r="V17" s="659">
        <v>5575.7</v>
      </c>
      <c r="W17" s="659">
        <v>5575.7</v>
      </c>
      <c r="X17" s="659">
        <v>5575.7</v>
      </c>
      <c r="Y17" s="659">
        <v>5509.1</v>
      </c>
      <c r="Z17" s="659">
        <v>5509.1</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5375</v>
      </c>
      <c r="AZ17" s="659">
        <v>5375</v>
      </c>
      <c r="BA17" s="659">
        <v>5375</v>
      </c>
      <c r="BB17" s="659">
        <v>5375</v>
      </c>
      <c r="BC17" s="661">
        <v>5375</v>
      </c>
      <c r="BD17" s="661">
        <v>5375</v>
      </c>
      <c r="BE17" s="661">
        <v>5367.2</v>
      </c>
      <c r="BF17" s="661">
        <v>5367.2</v>
      </c>
      <c r="BG17" s="661">
        <v>5367.2</v>
      </c>
      <c r="BH17" s="661">
        <v>5367.2</v>
      </c>
      <c r="BI17" s="661">
        <v>5367.2</v>
      </c>
      <c r="BJ17" s="661">
        <v>5367.2</v>
      </c>
      <c r="BK17" s="661">
        <v>5367.2</v>
      </c>
      <c r="BL17" s="661">
        <v>5367.2</v>
      </c>
      <c r="BM17" s="661">
        <v>5367.2</v>
      </c>
      <c r="BN17" s="661">
        <v>5367.2</v>
      </c>
      <c r="BO17" s="661">
        <v>5379.2</v>
      </c>
      <c r="BP17" s="661">
        <v>5371</v>
      </c>
      <c r="BQ17" s="661">
        <v>5371</v>
      </c>
      <c r="BR17" s="661">
        <v>5371</v>
      </c>
      <c r="BS17" s="661">
        <v>5371</v>
      </c>
      <c r="BT17" s="661">
        <v>5371</v>
      </c>
      <c r="BU17" s="661">
        <v>5371</v>
      </c>
      <c r="BV17" s="661">
        <v>5371</v>
      </c>
    </row>
    <row r="18" spans="1:74" ht="12" customHeight="1" x14ac:dyDescent="0.35">
      <c r="A18" s="651" t="s">
        <v>1056</v>
      </c>
      <c r="B18" s="649" t="s">
        <v>1050</v>
      </c>
      <c r="C18" s="659">
        <v>275.5</v>
      </c>
      <c r="D18" s="659">
        <v>275.5</v>
      </c>
      <c r="E18" s="659">
        <v>275.5</v>
      </c>
      <c r="F18" s="659">
        <v>275.5</v>
      </c>
      <c r="G18" s="659">
        <v>275.5</v>
      </c>
      <c r="H18" s="659">
        <v>275.5</v>
      </c>
      <c r="I18" s="659">
        <v>275.5</v>
      </c>
      <c r="J18" s="659">
        <v>275.5</v>
      </c>
      <c r="K18" s="659">
        <v>275.5</v>
      </c>
      <c r="L18" s="659">
        <v>275.5</v>
      </c>
      <c r="M18" s="659">
        <v>275.5</v>
      </c>
      <c r="N18" s="659">
        <v>275.5</v>
      </c>
      <c r="O18" s="659">
        <v>280.89999999999998</v>
      </c>
      <c r="P18" s="659">
        <v>280.89999999999998</v>
      </c>
      <c r="Q18" s="659">
        <v>280.89999999999998</v>
      </c>
      <c r="R18" s="659">
        <v>279.7</v>
      </c>
      <c r="S18" s="659">
        <v>279.7</v>
      </c>
      <c r="T18" s="659">
        <v>279.7</v>
      </c>
      <c r="U18" s="659">
        <v>279.7</v>
      </c>
      <c r="V18" s="659">
        <v>279.7</v>
      </c>
      <c r="W18" s="659">
        <v>279.7</v>
      </c>
      <c r="X18" s="659">
        <v>279.7</v>
      </c>
      <c r="Y18" s="659">
        <v>279.7</v>
      </c>
      <c r="Z18" s="659">
        <v>279.7</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59">
        <v>290.60000000000002</v>
      </c>
      <c r="BC18" s="661">
        <v>290.60000000000002</v>
      </c>
      <c r="BD18" s="661">
        <v>290.60000000000002</v>
      </c>
      <c r="BE18" s="661">
        <v>290.60000000000002</v>
      </c>
      <c r="BF18" s="661">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35">
      <c r="A19" s="651" t="s">
        <v>1057</v>
      </c>
      <c r="B19" s="649" t="s">
        <v>1051</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528.70000000000005</v>
      </c>
      <c r="AZ19" s="659">
        <v>528.70000000000005</v>
      </c>
      <c r="BA19" s="659">
        <v>549.1</v>
      </c>
      <c r="BB19" s="659">
        <v>555.9</v>
      </c>
      <c r="BC19" s="661">
        <v>555.9</v>
      </c>
      <c r="BD19" s="661">
        <v>561.5</v>
      </c>
      <c r="BE19" s="661">
        <v>561.5</v>
      </c>
      <c r="BF19" s="661">
        <v>561.5</v>
      </c>
      <c r="BG19" s="661">
        <v>563.79999999999995</v>
      </c>
      <c r="BH19" s="661">
        <v>563.79999999999995</v>
      </c>
      <c r="BI19" s="661">
        <v>563.79999999999995</v>
      </c>
      <c r="BJ19" s="661">
        <v>583.70000000000005</v>
      </c>
      <c r="BK19" s="661">
        <v>586.20000000000005</v>
      </c>
      <c r="BL19" s="661">
        <v>586.20000000000005</v>
      </c>
      <c r="BM19" s="661">
        <v>586.20000000000005</v>
      </c>
      <c r="BN19" s="661">
        <v>586.20000000000005</v>
      </c>
      <c r="BO19" s="661">
        <v>586.20000000000005</v>
      </c>
      <c r="BP19" s="661">
        <v>631.20000000000005</v>
      </c>
      <c r="BQ19" s="661">
        <v>631.20000000000005</v>
      </c>
      <c r="BR19" s="661">
        <v>631.9</v>
      </c>
      <c r="BS19" s="661">
        <v>631.9</v>
      </c>
      <c r="BT19" s="661">
        <v>631.9</v>
      </c>
      <c r="BU19" s="661">
        <v>631.9</v>
      </c>
      <c r="BV19" s="661">
        <v>631.9</v>
      </c>
    </row>
    <row r="20" spans="1:74" ht="12" customHeight="1" x14ac:dyDescent="0.35">
      <c r="A20" s="651" t="s">
        <v>1058</v>
      </c>
      <c r="B20" s="649" t="s">
        <v>1059</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34028.909</v>
      </c>
      <c r="BA20" s="659">
        <v>34387.42</v>
      </c>
      <c r="BB20" s="659">
        <v>34776.83</v>
      </c>
      <c r="BC20" s="661">
        <v>35168.239999999998</v>
      </c>
      <c r="BD20" s="661">
        <v>35565.14</v>
      </c>
      <c r="BE20" s="661">
        <v>35966.04</v>
      </c>
      <c r="BF20" s="661">
        <v>36372.07</v>
      </c>
      <c r="BG20" s="661">
        <v>36782.78</v>
      </c>
      <c r="BH20" s="661">
        <v>37197.72</v>
      </c>
      <c r="BI20" s="661">
        <v>37617.519999999997</v>
      </c>
      <c r="BJ20" s="661">
        <v>38042.69</v>
      </c>
      <c r="BK20" s="661">
        <v>38485.279999999999</v>
      </c>
      <c r="BL20" s="661">
        <v>38933.379999999997</v>
      </c>
      <c r="BM20" s="661">
        <v>39387.089999999997</v>
      </c>
      <c r="BN20" s="661">
        <v>39859.370000000003</v>
      </c>
      <c r="BO20" s="661">
        <v>40338.1</v>
      </c>
      <c r="BP20" s="661">
        <v>40821.81</v>
      </c>
      <c r="BQ20" s="661">
        <v>41311.589999999997</v>
      </c>
      <c r="BR20" s="661">
        <v>41807.83</v>
      </c>
      <c r="BS20" s="661">
        <v>42308.74</v>
      </c>
      <c r="BT20" s="661">
        <v>42831.64</v>
      </c>
      <c r="BU20" s="661">
        <v>43361.84</v>
      </c>
      <c r="BV20" s="661">
        <v>43897.65</v>
      </c>
    </row>
    <row r="21" spans="1:74" ht="12" customHeight="1" x14ac:dyDescent="0.35">
      <c r="A21" s="651" t="s">
        <v>1060</v>
      </c>
      <c r="B21" s="649" t="s">
        <v>1061</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21756.895</v>
      </c>
      <c r="BA21" s="659">
        <v>22017.67</v>
      </c>
      <c r="BB21" s="659">
        <v>22282.52</v>
      </c>
      <c r="BC21" s="661">
        <v>22549.88</v>
      </c>
      <c r="BD21" s="661">
        <v>22820.45</v>
      </c>
      <c r="BE21" s="661">
        <v>23093.79</v>
      </c>
      <c r="BF21" s="661">
        <v>23370.79</v>
      </c>
      <c r="BG21" s="661">
        <v>23652.05</v>
      </c>
      <c r="BH21" s="661">
        <v>23935.13</v>
      </c>
      <c r="BI21" s="661">
        <v>24222.49</v>
      </c>
      <c r="BJ21" s="661">
        <v>24513.66</v>
      </c>
      <c r="BK21" s="661">
        <v>24807.59</v>
      </c>
      <c r="BL21" s="661">
        <v>25105.49</v>
      </c>
      <c r="BM21" s="661">
        <v>25406.36</v>
      </c>
      <c r="BN21" s="661">
        <v>25711.18</v>
      </c>
      <c r="BO21" s="661">
        <v>26019.68</v>
      </c>
      <c r="BP21" s="661">
        <v>26332.39</v>
      </c>
      <c r="BQ21" s="661">
        <v>26648.36</v>
      </c>
      <c r="BR21" s="661">
        <v>26967.96</v>
      </c>
      <c r="BS21" s="661">
        <v>27291.360000000001</v>
      </c>
      <c r="BT21" s="661">
        <v>27618.84</v>
      </c>
      <c r="BU21" s="661">
        <v>27950.66</v>
      </c>
      <c r="BV21" s="661">
        <v>28286.1</v>
      </c>
    </row>
    <row r="22" spans="1:74" ht="12" customHeight="1" x14ac:dyDescent="0.35">
      <c r="A22" s="651" t="s">
        <v>1062</v>
      </c>
      <c r="B22" s="649" t="s">
        <v>1063</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10040.312</v>
      </c>
      <c r="BA22" s="659">
        <v>10121.16</v>
      </c>
      <c r="BB22" s="659">
        <v>10227.629999999999</v>
      </c>
      <c r="BC22" s="661">
        <v>10333.6</v>
      </c>
      <c r="BD22" s="661">
        <v>10441.76</v>
      </c>
      <c r="BE22" s="661">
        <v>10551.09</v>
      </c>
      <c r="BF22" s="661">
        <v>10661.82</v>
      </c>
      <c r="BG22" s="661">
        <v>10772.96</v>
      </c>
      <c r="BH22" s="661">
        <v>10886.4</v>
      </c>
      <c r="BI22" s="661">
        <v>11000.4</v>
      </c>
      <c r="BJ22" s="661">
        <v>11115.88</v>
      </c>
      <c r="BK22" s="661">
        <v>11245.36</v>
      </c>
      <c r="BL22" s="661">
        <v>11376.31</v>
      </c>
      <c r="BM22" s="661">
        <v>11509.78</v>
      </c>
      <c r="BN22" s="661">
        <v>11657.22</v>
      </c>
      <c r="BO22" s="661">
        <v>11807.3</v>
      </c>
      <c r="BP22" s="661">
        <v>11958.11</v>
      </c>
      <c r="BQ22" s="661">
        <v>12111.61</v>
      </c>
      <c r="BR22" s="661">
        <v>12267.8</v>
      </c>
      <c r="BS22" s="661">
        <v>12424.84</v>
      </c>
      <c r="BT22" s="661">
        <v>12598.98</v>
      </c>
      <c r="BU22" s="661">
        <v>12775.93</v>
      </c>
      <c r="BV22" s="661">
        <v>12954.79</v>
      </c>
    </row>
    <row r="23" spans="1:74" ht="12" customHeight="1" x14ac:dyDescent="0.35">
      <c r="A23" s="651" t="s">
        <v>1064</v>
      </c>
      <c r="B23" s="649" t="s">
        <v>1065</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2231.7020000000002</v>
      </c>
      <c r="BA23" s="659">
        <v>2248.585</v>
      </c>
      <c r="BB23" s="659">
        <v>2266.683</v>
      </c>
      <c r="BC23" s="661">
        <v>2284.759</v>
      </c>
      <c r="BD23" s="661">
        <v>2302.931</v>
      </c>
      <c r="BE23" s="661">
        <v>2321.1579999999999</v>
      </c>
      <c r="BF23" s="661">
        <v>2339.4520000000002</v>
      </c>
      <c r="BG23" s="661">
        <v>2357.7649999999999</v>
      </c>
      <c r="BH23" s="661">
        <v>2376.1860000000001</v>
      </c>
      <c r="BI23" s="661">
        <v>2394.634</v>
      </c>
      <c r="BJ23" s="661">
        <v>2413.152</v>
      </c>
      <c r="BK23" s="661">
        <v>2432.33</v>
      </c>
      <c r="BL23" s="661">
        <v>2451.578</v>
      </c>
      <c r="BM23" s="661">
        <v>2470.9450000000002</v>
      </c>
      <c r="BN23" s="661">
        <v>2490.9720000000002</v>
      </c>
      <c r="BO23" s="661">
        <v>2511.123</v>
      </c>
      <c r="BP23" s="661">
        <v>2531.3090000000002</v>
      </c>
      <c r="BQ23" s="661">
        <v>2551.6210000000001</v>
      </c>
      <c r="BR23" s="661">
        <v>2572.0610000000001</v>
      </c>
      <c r="BS23" s="661">
        <v>2592.54</v>
      </c>
      <c r="BT23" s="661">
        <v>2613.8270000000002</v>
      </c>
      <c r="BU23" s="661">
        <v>2635.2469999999998</v>
      </c>
      <c r="BV23" s="661">
        <v>2656.7570000000001</v>
      </c>
    </row>
    <row r="24" spans="1:74" ht="12" customHeight="1" x14ac:dyDescent="0.35">
      <c r="A24" s="651" t="s">
        <v>1066</v>
      </c>
      <c r="B24" s="649" t="s">
        <v>86</v>
      </c>
      <c r="C24" s="659">
        <v>113.5</v>
      </c>
      <c r="D24" s="659">
        <v>113.5</v>
      </c>
      <c r="E24" s="659">
        <v>115</v>
      </c>
      <c r="F24" s="659">
        <v>115</v>
      </c>
      <c r="G24" s="659">
        <v>115</v>
      </c>
      <c r="H24" s="659">
        <v>112</v>
      </c>
      <c r="I24" s="659">
        <v>115.4</v>
      </c>
      <c r="J24" s="659">
        <v>115.4</v>
      </c>
      <c r="K24" s="659">
        <v>118.4</v>
      </c>
      <c r="L24" s="659">
        <v>118.4</v>
      </c>
      <c r="M24" s="659">
        <v>118.4</v>
      </c>
      <c r="N24" s="659">
        <v>118.4</v>
      </c>
      <c r="O24" s="659">
        <v>117.1</v>
      </c>
      <c r="P24" s="659">
        <v>117.1</v>
      </c>
      <c r="Q24" s="659">
        <v>117.1</v>
      </c>
      <c r="R24" s="659">
        <v>117.1</v>
      </c>
      <c r="S24" s="659">
        <v>117.1</v>
      </c>
      <c r="T24" s="659">
        <v>117.1</v>
      </c>
      <c r="U24" s="659">
        <v>117.1</v>
      </c>
      <c r="V24" s="659">
        <v>117.1</v>
      </c>
      <c r="W24" s="659">
        <v>117.1</v>
      </c>
      <c r="X24" s="659">
        <v>117.1</v>
      </c>
      <c r="Y24" s="659">
        <v>117.1</v>
      </c>
      <c r="Z24" s="659">
        <v>117.1</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122.4</v>
      </c>
      <c r="AZ24" s="659">
        <v>122.4</v>
      </c>
      <c r="BA24" s="659">
        <v>122.4</v>
      </c>
      <c r="BB24" s="659">
        <v>122.4</v>
      </c>
      <c r="BC24" s="661">
        <v>122.4</v>
      </c>
      <c r="BD24" s="661">
        <v>122.4</v>
      </c>
      <c r="BE24" s="661">
        <v>122.4</v>
      </c>
      <c r="BF24" s="661">
        <v>122.4</v>
      </c>
      <c r="BG24" s="661">
        <v>122.4</v>
      </c>
      <c r="BH24" s="661">
        <v>122.4</v>
      </c>
      <c r="BI24" s="661">
        <v>122.4</v>
      </c>
      <c r="BJ24" s="661">
        <v>122.4</v>
      </c>
      <c r="BK24" s="661">
        <v>122.4</v>
      </c>
      <c r="BL24" s="661">
        <v>122.4</v>
      </c>
      <c r="BM24" s="661">
        <v>122.4</v>
      </c>
      <c r="BN24" s="661">
        <v>122.4</v>
      </c>
      <c r="BO24" s="661">
        <v>122.4</v>
      </c>
      <c r="BP24" s="661">
        <v>122.4</v>
      </c>
      <c r="BQ24" s="661">
        <v>122.4</v>
      </c>
      <c r="BR24" s="661">
        <v>122.4</v>
      </c>
      <c r="BS24" s="661">
        <v>122.4</v>
      </c>
      <c r="BT24" s="661">
        <v>122.4</v>
      </c>
      <c r="BU24" s="661">
        <v>122.4</v>
      </c>
      <c r="BV24" s="661">
        <v>122.4</v>
      </c>
    </row>
    <row r="25" spans="1:74" ht="12" customHeight="1" x14ac:dyDescent="0.3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3"/>
      <c r="BD25" s="663"/>
      <c r="BE25" s="663"/>
      <c r="BF25" s="663"/>
      <c r="BG25" s="663"/>
      <c r="BH25" s="663"/>
      <c r="BI25" s="663"/>
      <c r="BJ25" s="663"/>
      <c r="BK25" s="663"/>
      <c r="BL25" s="663"/>
      <c r="BM25" s="663"/>
      <c r="BN25" s="663"/>
      <c r="BO25" s="663"/>
      <c r="BP25" s="663"/>
      <c r="BQ25" s="663"/>
      <c r="BR25" s="663"/>
      <c r="BS25" s="663"/>
      <c r="BT25" s="663"/>
      <c r="BU25" s="663"/>
      <c r="BV25" s="663"/>
    </row>
    <row r="26" spans="1:74" ht="12" customHeight="1" x14ac:dyDescent="0.35">
      <c r="A26" s="651"/>
      <c r="B26" s="650" t="s">
        <v>1300</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3"/>
      <c r="BD26" s="663"/>
      <c r="BE26" s="663"/>
      <c r="BF26" s="663"/>
      <c r="BG26" s="663"/>
      <c r="BH26" s="663"/>
      <c r="BI26" s="663"/>
      <c r="BJ26" s="663"/>
      <c r="BK26" s="663"/>
      <c r="BL26" s="663"/>
      <c r="BM26" s="663"/>
      <c r="BN26" s="663"/>
      <c r="BO26" s="663"/>
      <c r="BP26" s="663"/>
      <c r="BQ26" s="663"/>
      <c r="BR26" s="663"/>
      <c r="BS26" s="663"/>
      <c r="BT26" s="663"/>
      <c r="BU26" s="663"/>
      <c r="BV26" s="663"/>
    </row>
    <row r="27" spans="1:74" ht="12" customHeight="1" x14ac:dyDescent="0.35">
      <c r="A27" s="651"/>
      <c r="B27" s="650" t="s">
        <v>1046</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3"/>
      <c r="BD27" s="663"/>
      <c r="BE27" s="663"/>
      <c r="BF27" s="663"/>
      <c r="BG27" s="663"/>
      <c r="BH27" s="663"/>
      <c r="BI27" s="663"/>
      <c r="BJ27" s="663"/>
      <c r="BK27" s="663"/>
      <c r="BL27" s="663"/>
      <c r="BM27" s="663"/>
      <c r="BN27" s="663"/>
      <c r="BO27" s="663"/>
      <c r="BP27" s="663"/>
      <c r="BQ27" s="663"/>
      <c r="BR27" s="663"/>
      <c r="BS27" s="663"/>
      <c r="BT27" s="663"/>
      <c r="BU27" s="663"/>
      <c r="BV27" s="663"/>
    </row>
    <row r="28" spans="1:74" ht="12" customHeight="1" x14ac:dyDescent="0.35">
      <c r="A28" s="651" t="s">
        <v>1192</v>
      </c>
      <c r="B28" s="649" t="s">
        <v>1047</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2.2251023719999998</v>
      </c>
      <c r="BA28" s="692">
        <v>2.2014049999999998</v>
      </c>
      <c r="BB28" s="692">
        <v>1.9424520000000001</v>
      </c>
      <c r="BC28" s="693">
        <v>2.1608689999999999</v>
      </c>
      <c r="BD28" s="693">
        <v>2.1560260000000002</v>
      </c>
      <c r="BE28" s="693">
        <v>2.315922</v>
      </c>
      <c r="BF28" s="693">
        <v>2.3856290000000002</v>
      </c>
      <c r="BG28" s="693">
        <v>2.1610870000000002</v>
      </c>
      <c r="BH28" s="693">
        <v>2.119777</v>
      </c>
      <c r="BI28" s="693">
        <v>2.051358</v>
      </c>
      <c r="BJ28" s="693">
        <v>2.2867920000000002</v>
      </c>
      <c r="BK28" s="693">
        <v>2.2890199999999998</v>
      </c>
      <c r="BL28" s="693">
        <v>2.1334840000000002</v>
      </c>
      <c r="BM28" s="693">
        <v>2.242947</v>
      </c>
      <c r="BN28" s="693">
        <v>1.9595199999999999</v>
      </c>
      <c r="BO28" s="693">
        <v>2.17123</v>
      </c>
      <c r="BP28" s="693">
        <v>2.1565759999999998</v>
      </c>
      <c r="BQ28" s="693">
        <v>2.2852800000000002</v>
      </c>
      <c r="BR28" s="693">
        <v>2.368201</v>
      </c>
      <c r="BS28" s="693">
        <v>2.1357569999999999</v>
      </c>
      <c r="BT28" s="693">
        <v>2.1029879999999999</v>
      </c>
      <c r="BU28" s="693">
        <v>2.008972</v>
      </c>
      <c r="BV28" s="693">
        <v>2.2749139999999999</v>
      </c>
    </row>
    <row r="29" spans="1:74" ht="12" customHeight="1" x14ac:dyDescent="0.35">
      <c r="A29" s="651" t="s">
        <v>1292</v>
      </c>
      <c r="B29" s="649" t="s">
        <v>1048</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1.1167797349999999</v>
      </c>
      <c r="BA29" s="692">
        <v>1.305817</v>
      </c>
      <c r="BB29" s="692">
        <v>1.234804</v>
      </c>
      <c r="BC29" s="693">
        <v>1.2846839999999999</v>
      </c>
      <c r="BD29" s="693">
        <v>1.2387189999999999</v>
      </c>
      <c r="BE29" s="693">
        <v>1.2830239999999999</v>
      </c>
      <c r="BF29" s="693">
        <v>1.2878339999999999</v>
      </c>
      <c r="BG29" s="693">
        <v>1.2324299999999999</v>
      </c>
      <c r="BH29" s="693">
        <v>1.240569</v>
      </c>
      <c r="BI29" s="693">
        <v>1.19902</v>
      </c>
      <c r="BJ29" s="693">
        <v>1.302764</v>
      </c>
      <c r="BK29" s="693">
        <v>1.2903610000000001</v>
      </c>
      <c r="BL29" s="693">
        <v>1.1543589999999999</v>
      </c>
      <c r="BM29" s="693">
        <v>1.316378</v>
      </c>
      <c r="BN29" s="693">
        <v>1.2444599999999999</v>
      </c>
      <c r="BO29" s="693">
        <v>1.288902</v>
      </c>
      <c r="BP29" s="693">
        <v>1.225095</v>
      </c>
      <c r="BQ29" s="693">
        <v>1.252586</v>
      </c>
      <c r="BR29" s="693">
        <v>1.255199</v>
      </c>
      <c r="BS29" s="693">
        <v>1.2099489999999999</v>
      </c>
      <c r="BT29" s="693">
        <v>1.207697</v>
      </c>
      <c r="BU29" s="693">
        <v>1.1695340000000001</v>
      </c>
      <c r="BV29" s="693">
        <v>1.2774760000000001</v>
      </c>
    </row>
    <row r="30" spans="1:74" ht="12" customHeight="1" x14ac:dyDescent="0.35">
      <c r="A30" s="651" t="s">
        <v>1293</v>
      </c>
      <c r="B30" s="649" t="s">
        <v>1049</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1.1083226370000001</v>
      </c>
      <c r="BA30" s="692">
        <v>0.89558789999999999</v>
      </c>
      <c r="BB30" s="692">
        <v>0.7076481</v>
      </c>
      <c r="BC30" s="693">
        <v>0.87618439999999997</v>
      </c>
      <c r="BD30" s="693">
        <v>0.91730679999999998</v>
      </c>
      <c r="BE30" s="693">
        <v>1.0328980000000001</v>
      </c>
      <c r="BF30" s="693">
        <v>1.0977950000000001</v>
      </c>
      <c r="BG30" s="693">
        <v>0.92865690000000001</v>
      </c>
      <c r="BH30" s="693">
        <v>0.87920860000000001</v>
      </c>
      <c r="BI30" s="693">
        <v>0.85233820000000005</v>
      </c>
      <c r="BJ30" s="693">
        <v>0.98402829999999997</v>
      </c>
      <c r="BK30" s="693">
        <v>0.99865890000000002</v>
      </c>
      <c r="BL30" s="693">
        <v>0.97912520000000003</v>
      </c>
      <c r="BM30" s="693">
        <v>0.92656830000000001</v>
      </c>
      <c r="BN30" s="693">
        <v>0.71505980000000002</v>
      </c>
      <c r="BO30" s="693">
        <v>0.88232840000000001</v>
      </c>
      <c r="BP30" s="693">
        <v>0.93148010000000003</v>
      </c>
      <c r="BQ30" s="693">
        <v>1.032694</v>
      </c>
      <c r="BR30" s="693">
        <v>1.1130009999999999</v>
      </c>
      <c r="BS30" s="693">
        <v>0.92580830000000003</v>
      </c>
      <c r="BT30" s="693">
        <v>0.89529060000000005</v>
      </c>
      <c r="BU30" s="693">
        <v>0.83943769999999995</v>
      </c>
      <c r="BV30" s="693">
        <v>0.99743789999999999</v>
      </c>
    </row>
    <row r="31" spans="1:74" ht="12" customHeight="1" x14ac:dyDescent="0.35">
      <c r="A31" s="651" t="s">
        <v>1189</v>
      </c>
      <c r="B31" s="649" t="s">
        <v>1050</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23.570554098999999</v>
      </c>
      <c r="BA31" s="692">
        <v>24.99436</v>
      </c>
      <c r="BB31" s="692">
        <v>22.451830000000001</v>
      </c>
      <c r="BC31" s="693">
        <v>27.05376</v>
      </c>
      <c r="BD31" s="693">
        <v>26.824480000000001</v>
      </c>
      <c r="BE31" s="693">
        <v>24.803290000000001</v>
      </c>
      <c r="BF31" s="693">
        <v>20.500979999999998</v>
      </c>
      <c r="BG31" s="693">
        <v>16.862459999999999</v>
      </c>
      <c r="BH31" s="693">
        <v>17.007639999999999</v>
      </c>
      <c r="BI31" s="693">
        <v>18.982220000000002</v>
      </c>
      <c r="BJ31" s="693">
        <v>20.793959999999998</v>
      </c>
      <c r="BK31" s="693">
        <v>24.005459999999999</v>
      </c>
      <c r="BL31" s="693">
        <v>21.460830000000001</v>
      </c>
      <c r="BM31" s="693">
        <v>24.055949999999999</v>
      </c>
      <c r="BN31" s="693">
        <v>24.26529</v>
      </c>
      <c r="BO31" s="693">
        <v>28.173279999999998</v>
      </c>
      <c r="BP31" s="693">
        <v>27.43601</v>
      </c>
      <c r="BQ31" s="693">
        <v>25.32732</v>
      </c>
      <c r="BR31" s="693">
        <v>21.469370000000001</v>
      </c>
      <c r="BS31" s="693">
        <v>17.8856</v>
      </c>
      <c r="BT31" s="693">
        <v>17.687760000000001</v>
      </c>
      <c r="BU31" s="693">
        <v>19.747979999999998</v>
      </c>
      <c r="BV31" s="693">
        <v>21.946470000000001</v>
      </c>
    </row>
    <row r="32" spans="1:74" ht="12" customHeight="1" x14ac:dyDescent="0.35">
      <c r="A32" s="651" t="s">
        <v>1193</v>
      </c>
      <c r="B32" s="649" t="s">
        <v>1067</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1.2019447569999999</v>
      </c>
      <c r="BA32" s="692">
        <v>1.180509</v>
      </c>
      <c r="BB32" s="692">
        <v>1.21522</v>
      </c>
      <c r="BC32" s="693">
        <v>1.377658</v>
      </c>
      <c r="BD32" s="693">
        <v>1.385812</v>
      </c>
      <c r="BE32" s="693">
        <v>1.4262710000000001</v>
      </c>
      <c r="BF32" s="693">
        <v>1.3478049999999999</v>
      </c>
      <c r="BG32" s="693">
        <v>1.336911</v>
      </c>
      <c r="BH32" s="693">
        <v>1.3221590000000001</v>
      </c>
      <c r="BI32" s="693">
        <v>1.2754650000000001</v>
      </c>
      <c r="BJ32" s="693">
        <v>1.4316249999999999</v>
      </c>
      <c r="BK32" s="693">
        <v>1.494999</v>
      </c>
      <c r="BL32" s="693">
        <v>1.1056820000000001</v>
      </c>
      <c r="BM32" s="693">
        <v>1.192653</v>
      </c>
      <c r="BN32" s="693">
        <v>1.052181</v>
      </c>
      <c r="BO32" s="693">
        <v>1.373785</v>
      </c>
      <c r="BP32" s="693">
        <v>1.393165</v>
      </c>
      <c r="BQ32" s="693">
        <v>1.431162</v>
      </c>
      <c r="BR32" s="693">
        <v>1.3478289999999999</v>
      </c>
      <c r="BS32" s="693">
        <v>1.3279399999999999</v>
      </c>
      <c r="BT32" s="693">
        <v>1.3062260000000001</v>
      </c>
      <c r="BU32" s="693">
        <v>1.27373</v>
      </c>
      <c r="BV32" s="693">
        <v>1.3912629999999999</v>
      </c>
    </row>
    <row r="33" spans="1:74" ht="12" customHeight="1" x14ac:dyDescent="0.35">
      <c r="A33" s="651" t="s">
        <v>1191</v>
      </c>
      <c r="B33" s="649" t="s">
        <v>1051</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9.1417130039999996</v>
      </c>
      <c r="BA33" s="692">
        <v>11.66821</v>
      </c>
      <c r="BB33" s="692">
        <v>13.454890000000001</v>
      </c>
      <c r="BC33" s="693">
        <v>15.41259</v>
      </c>
      <c r="BD33" s="693">
        <v>15.151400000000001</v>
      </c>
      <c r="BE33" s="693">
        <v>15.3665</v>
      </c>
      <c r="BF33" s="693">
        <v>14.858650000000001</v>
      </c>
      <c r="BG33" s="693">
        <v>13.760339999999999</v>
      </c>
      <c r="BH33" s="693">
        <v>11.63622</v>
      </c>
      <c r="BI33" s="693">
        <v>9.5120059999999995</v>
      </c>
      <c r="BJ33" s="693">
        <v>8.1102050000000006</v>
      </c>
      <c r="BK33" s="693">
        <v>9.9886440000000007</v>
      </c>
      <c r="BL33" s="693">
        <v>11.38029</v>
      </c>
      <c r="BM33" s="693">
        <v>15.023720000000001</v>
      </c>
      <c r="BN33" s="693">
        <v>17.04101</v>
      </c>
      <c r="BO33" s="693">
        <v>19.4528</v>
      </c>
      <c r="BP33" s="693">
        <v>19.088159999999998</v>
      </c>
      <c r="BQ33" s="693">
        <v>19.201080000000001</v>
      </c>
      <c r="BR33" s="693">
        <v>18.849910000000001</v>
      </c>
      <c r="BS33" s="693">
        <v>16.963069999999998</v>
      </c>
      <c r="BT33" s="693">
        <v>14.628270000000001</v>
      </c>
      <c r="BU33" s="693">
        <v>12.00864</v>
      </c>
      <c r="BV33" s="693">
        <v>10.45965</v>
      </c>
    </row>
    <row r="34" spans="1:74" ht="12" customHeight="1" x14ac:dyDescent="0.35">
      <c r="A34" s="651" t="s">
        <v>1190</v>
      </c>
      <c r="B34" s="649" t="s">
        <v>1068</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38.131327194999997</v>
      </c>
      <c r="BA34" s="692">
        <v>42.554279999999999</v>
      </c>
      <c r="BB34" s="692">
        <v>41.925710000000002</v>
      </c>
      <c r="BC34" s="693">
        <v>38.014040000000001</v>
      </c>
      <c r="BD34" s="693">
        <v>29.746600000000001</v>
      </c>
      <c r="BE34" s="693">
        <v>23.888950000000001</v>
      </c>
      <c r="BF34" s="693">
        <v>28.891719999999999</v>
      </c>
      <c r="BG34" s="693">
        <v>32.526499999999999</v>
      </c>
      <c r="BH34" s="693">
        <v>35.319400000000002</v>
      </c>
      <c r="BI34" s="693">
        <v>38.94435</v>
      </c>
      <c r="BJ34" s="693">
        <v>43.365270000000002</v>
      </c>
      <c r="BK34" s="693">
        <v>39.805759999999999</v>
      </c>
      <c r="BL34" s="693">
        <v>40.186019999999999</v>
      </c>
      <c r="BM34" s="693">
        <v>45.539639999999999</v>
      </c>
      <c r="BN34" s="693">
        <v>43.337110000000003</v>
      </c>
      <c r="BO34" s="693">
        <v>39.73516</v>
      </c>
      <c r="BP34" s="693">
        <v>30.693770000000001</v>
      </c>
      <c r="BQ34" s="693">
        <v>24.570799999999998</v>
      </c>
      <c r="BR34" s="693">
        <v>30.01315</v>
      </c>
      <c r="BS34" s="693">
        <v>33.867199999999997</v>
      </c>
      <c r="BT34" s="693">
        <v>36.807639999999999</v>
      </c>
      <c r="BU34" s="693">
        <v>39.815460000000002</v>
      </c>
      <c r="BV34" s="693">
        <v>45.646810000000002</v>
      </c>
    </row>
    <row r="35" spans="1:74" ht="12" customHeight="1" x14ac:dyDescent="0.35">
      <c r="A35" s="651"/>
      <c r="B35" s="650" t="s">
        <v>1052</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3"/>
      <c r="BD35" s="693"/>
      <c r="BE35" s="693"/>
      <c r="BF35" s="693"/>
      <c r="BG35" s="693"/>
      <c r="BH35" s="693"/>
      <c r="BI35" s="693"/>
      <c r="BJ35" s="693"/>
      <c r="BK35" s="693"/>
      <c r="BL35" s="693"/>
      <c r="BM35" s="693"/>
      <c r="BN35" s="693"/>
      <c r="BO35" s="693"/>
      <c r="BP35" s="693"/>
      <c r="BQ35" s="693"/>
      <c r="BR35" s="693"/>
      <c r="BS35" s="693"/>
      <c r="BT35" s="693"/>
      <c r="BU35" s="693"/>
      <c r="BV35" s="693"/>
    </row>
    <row r="36" spans="1:74" ht="12" customHeight="1" x14ac:dyDescent="0.35">
      <c r="A36" s="651" t="s">
        <v>1294</v>
      </c>
      <c r="B36" s="649" t="s">
        <v>1047</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2.1025962410000001</v>
      </c>
      <c r="BA36" s="692">
        <v>2.3696730000000001</v>
      </c>
      <c r="BB36" s="692">
        <v>2.2119840000000002</v>
      </c>
      <c r="BC36" s="693">
        <v>2.2883659999999999</v>
      </c>
      <c r="BD36" s="693">
        <v>2.2795209999999999</v>
      </c>
      <c r="BE36" s="693">
        <v>2.3781940000000001</v>
      </c>
      <c r="BF36" s="693">
        <v>2.372922</v>
      </c>
      <c r="BG36" s="693">
        <v>2.3064330000000002</v>
      </c>
      <c r="BH36" s="693">
        <v>2.2000540000000002</v>
      </c>
      <c r="BI36" s="693">
        <v>2.2873320000000001</v>
      </c>
      <c r="BJ36" s="693">
        <v>2.3554940000000002</v>
      </c>
      <c r="BK36" s="693">
        <v>2.3316590000000001</v>
      </c>
      <c r="BL36" s="693">
        <v>2.1025960000000001</v>
      </c>
      <c r="BM36" s="693">
        <v>2.3696730000000001</v>
      </c>
      <c r="BN36" s="693">
        <v>2.2119849999999999</v>
      </c>
      <c r="BO36" s="693">
        <v>2.2883659999999999</v>
      </c>
      <c r="BP36" s="693">
        <v>2.2795209999999999</v>
      </c>
      <c r="BQ36" s="693">
        <v>2.3781940000000001</v>
      </c>
      <c r="BR36" s="693">
        <v>2.372922</v>
      </c>
      <c r="BS36" s="693">
        <v>2.3064330000000002</v>
      </c>
      <c r="BT36" s="693">
        <v>2.2000540000000002</v>
      </c>
      <c r="BU36" s="693">
        <v>2.2873320000000001</v>
      </c>
      <c r="BV36" s="693">
        <v>2.3554940000000002</v>
      </c>
    </row>
    <row r="37" spans="1:74" ht="12" customHeight="1" x14ac:dyDescent="0.35">
      <c r="A37" s="651" t="s">
        <v>1295</v>
      </c>
      <c r="B37" s="649" t="s">
        <v>1048</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0.21938076200000001</v>
      </c>
      <c r="BA37" s="692">
        <v>0.24633140000000001</v>
      </c>
      <c r="BB37" s="692">
        <v>0.23333670000000001</v>
      </c>
      <c r="BC37" s="693">
        <v>0.22615109999999999</v>
      </c>
      <c r="BD37" s="693">
        <v>0.2020689</v>
      </c>
      <c r="BE37" s="693">
        <v>0.22721839999999999</v>
      </c>
      <c r="BF37" s="693">
        <v>0.22769259999999999</v>
      </c>
      <c r="BG37" s="693">
        <v>0.21927340000000001</v>
      </c>
      <c r="BH37" s="693">
        <v>0.23107059999999999</v>
      </c>
      <c r="BI37" s="693">
        <v>0.2371762</v>
      </c>
      <c r="BJ37" s="693">
        <v>0.25419540000000002</v>
      </c>
      <c r="BK37" s="693">
        <v>0.25548080000000001</v>
      </c>
      <c r="BL37" s="693">
        <v>0.21938079999999999</v>
      </c>
      <c r="BM37" s="693">
        <v>0.24633140000000001</v>
      </c>
      <c r="BN37" s="693">
        <v>0.23333660000000001</v>
      </c>
      <c r="BO37" s="693">
        <v>0.22615109999999999</v>
      </c>
      <c r="BP37" s="693">
        <v>0.2020689</v>
      </c>
      <c r="BQ37" s="693">
        <v>0.22721839999999999</v>
      </c>
      <c r="BR37" s="693">
        <v>0.22769259999999999</v>
      </c>
      <c r="BS37" s="693">
        <v>0.21927340000000001</v>
      </c>
      <c r="BT37" s="693">
        <v>0.23107059999999999</v>
      </c>
      <c r="BU37" s="693">
        <v>0.2371762</v>
      </c>
      <c r="BV37" s="693">
        <v>0.25419540000000002</v>
      </c>
    </row>
    <row r="38" spans="1:74" ht="12" customHeight="1" x14ac:dyDescent="0.35">
      <c r="A38" s="651" t="s">
        <v>1296</v>
      </c>
      <c r="B38" s="649" t="s">
        <v>1049</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1.883215479</v>
      </c>
      <c r="BA38" s="692">
        <v>2.1233409999999999</v>
      </c>
      <c r="BB38" s="692">
        <v>1.978647</v>
      </c>
      <c r="BC38" s="693">
        <v>2.0622150000000001</v>
      </c>
      <c r="BD38" s="693">
        <v>2.0774520000000001</v>
      </c>
      <c r="BE38" s="693">
        <v>2.1509749999999999</v>
      </c>
      <c r="BF38" s="693">
        <v>2.1452300000000002</v>
      </c>
      <c r="BG38" s="693">
        <v>2.0871590000000002</v>
      </c>
      <c r="BH38" s="693">
        <v>1.9689829999999999</v>
      </c>
      <c r="BI38" s="693">
        <v>2.0501559999999999</v>
      </c>
      <c r="BJ38" s="693">
        <v>2.1012979999999999</v>
      </c>
      <c r="BK38" s="693">
        <v>2.0761780000000001</v>
      </c>
      <c r="BL38" s="693">
        <v>1.8832150000000001</v>
      </c>
      <c r="BM38" s="693">
        <v>2.1233420000000001</v>
      </c>
      <c r="BN38" s="693">
        <v>1.978648</v>
      </c>
      <c r="BO38" s="693">
        <v>2.0622150000000001</v>
      </c>
      <c r="BP38" s="693">
        <v>2.0774520000000001</v>
      </c>
      <c r="BQ38" s="693">
        <v>2.1509749999999999</v>
      </c>
      <c r="BR38" s="693">
        <v>2.1452300000000002</v>
      </c>
      <c r="BS38" s="693">
        <v>2.0871590000000002</v>
      </c>
      <c r="BT38" s="693">
        <v>1.9689829999999999</v>
      </c>
      <c r="BU38" s="693">
        <v>2.0501559999999999</v>
      </c>
      <c r="BV38" s="693">
        <v>2.1012979999999999</v>
      </c>
    </row>
    <row r="39" spans="1:74" ht="12" customHeight="1" x14ac:dyDescent="0.35">
      <c r="A39" s="651" t="s">
        <v>1297</v>
      </c>
      <c r="B39" s="649" t="s">
        <v>1050</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9.9366804000000003E-2</v>
      </c>
      <c r="BA39" s="692">
        <v>0.10490289999999999</v>
      </c>
      <c r="BB39" s="692">
        <v>0.10008359999999999</v>
      </c>
      <c r="BC39" s="693">
        <v>0.10335999999999999</v>
      </c>
      <c r="BD39" s="693">
        <v>9.9879999999999997E-2</v>
      </c>
      <c r="BE39" s="693">
        <v>9.9099499999999993E-2</v>
      </c>
      <c r="BF39" s="693">
        <v>9.8003900000000005E-2</v>
      </c>
      <c r="BG39" s="693">
        <v>9.0130699999999994E-2</v>
      </c>
      <c r="BH39" s="693">
        <v>9.1638499999999998E-2</v>
      </c>
      <c r="BI39" s="693">
        <v>9.7957000000000002E-2</v>
      </c>
      <c r="BJ39" s="693">
        <v>0.1108883</v>
      </c>
      <c r="BK39" s="693">
        <v>0.1116815</v>
      </c>
      <c r="BL39" s="693">
        <v>9.9366800000000005E-2</v>
      </c>
      <c r="BM39" s="693">
        <v>0.104903</v>
      </c>
      <c r="BN39" s="693">
        <v>0.10008350000000001</v>
      </c>
      <c r="BO39" s="693">
        <v>0.10335999999999999</v>
      </c>
      <c r="BP39" s="693">
        <v>9.9879999999999997E-2</v>
      </c>
      <c r="BQ39" s="693">
        <v>9.9099499999999993E-2</v>
      </c>
      <c r="BR39" s="693">
        <v>9.8003900000000005E-2</v>
      </c>
      <c r="BS39" s="693">
        <v>9.0130699999999994E-2</v>
      </c>
      <c r="BT39" s="693">
        <v>9.1638499999999998E-2</v>
      </c>
      <c r="BU39" s="693">
        <v>9.7957000000000002E-2</v>
      </c>
      <c r="BV39" s="693">
        <v>0.1108883</v>
      </c>
    </row>
    <row r="40" spans="1:74" ht="12" customHeight="1" x14ac:dyDescent="0.35">
      <c r="A40" s="651" t="s">
        <v>1298</v>
      </c>
      <c r="B40" s="649" t="s">
        <v>1051</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6.0846654999999999E-2</v>
      </c>
      <c r="BA40" s="692">
        <v>7.7424400000000004E-2</v>
      </c>
      <c r="BB40" s="692">
        <v>8.1292400000000001E-2</v>
      </c>
      <c r="BC40" s="693">
        <v>8.6578299999999997E-2</v>
      </c>
      <c r="BD40" s="693">
        <v>8.8375899999999993E-2</v>
      </c>
      <c r="BE40" s="693">
        <v>8.9451100000000006E-2</v>
      </c>
      <c r="BF40" s="693">
        <v>8.91956E-2</v>
      </c>
      <c r="BG40" s="693">
        <v>8.2521600000000001E-2</v>
      </c>
      <c r="BH40" s="693">
        <v>7.9693899999999998E-2</v>
      </c>
      <c r="BI40" s="693">
        <v>7.0926699999999995E-2</v>
      </c>
      <c r="BJ40" s="693">
        <v>7.0894799999999994E-2</v>
      </c>
      <c r="BK40" s="693">
        <v>6.9480399999999998E-2</v>
      </c>
      <c r="BL40" s="693">
        <v>6.8176E-2</v>
      </c>
      <c r="BM40" s="693">
        <v>8.2033800000000004E-2</v>
      </c>
      <c r="BN40" s="693">
        <v>8.4292900000000004E-2</v>
      </c>
      <c r="BO40" s="693">
        <v>8.9225700000000005E-2</v>
      </c>
      <c r="BP40" s="693">
        <v>9.5679700000000006E-2</v>
      </c>
      <c r="BQ40" s="693">
        <v>9.6765699999999996E-2</v>
      </c>
      <c r="BR40" s="693">
        <v>9.6448000000000006E-2</v>
      </c>
      <c r="BS40" s="693">
        <v>8.9153700000000002E-2</v>
      </c>
      <c r="BT40" s="693">
        <v>8.6501300000000003E-2</v>
      </c>
      <c r="BU40" s="693">
        <v>7.75063E-2</v>
      </c>
      <c r="BV40" s="693">
        <v>7.5072E-2</v>
      </c>
    </row>
    <row r="41" spans="1:74" ht="12" customHeight="1" x14ac:dyDescent="0.35">
      <c r="A41" s="651" t="s">
        <v>1069</v>
      </c>
      <c r="B41" s="649" t="s">
        <v>1059</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3.6455470000000001</v>
      </c>
      <c r="BA41" s="692">
        <v>4.9791540000000003</v>
      </c>
      <c r="BB41" s="692">
        <v>5.5182929999999999</v>
      </c>
      <c r="BC41" s="693">
        <v>6.0444639999999996</v>
      </c>
      <c r="BD41" s="693">
        <v>6.0898409999999998</v>
      </c>
      <c r="BE41" s="693">
        <v>6.2650249999999996</v>
      </c>
      <c r="BF41" s="693">
        <v>6.0044930000000001</v>
      </c>
      <c r="BG41" s="693">
        <v>5.3448669999999998</v>
      </c>
      <c r="BH41" s="693">
        <v>4.7501319999999998</v>
      </c>
      <c r="BI41" s="693">
        <v>3.8236029999999999</v>
      </c>
      <c r="BJ41" s="693">
        <v>3.4945499999999998</v>
      </c>
      <c r="BK41" s="693">
        <v>3.7576309999999999</v>
      </c>
      <c r="BL41" s="693">
        <v>4.1265140000000002</v>
      </c>
      <c r="BM41" s="693">
        <v>5.6628579999999999</v>
      </c>
      <c r="BN41" s="693">
        <v>6.2899450000000003</v>
      </c>
      <c r="BO41" s="693">
        <v>6.9026529999999999</v>
      </c>
      <c r="BP41" s="693">
        <v>6.963978</v>
      </c>
      <c r="BQ41" s="693">
        <v>7.1737060000000001</v>
      </c>
      <c r="BR41" s="693">
        <v>6.8824870000000002</v>
      </c>
      <c r="BS41" s="693">
        <v>6.1312069999999999</v>
      </c>
      <c r="BT41" s="693">
        <v>5.4551790000000002</v>
      </c>
      <c r="BU41" s="693">
        <v>4.3958740000000001</v>
      </c>
      <c r="BV41" s="693">
        <v>4.0232229999999998</v>
      </c>
    </row>
    <row r="42" spans="1:74" ht="12" customHeight="1" x14ac:dyDescent="0.35">
      <c r="A42" s="651" t="s">
        <v>1070</v>
      </c>
      <c r="B42" s="649" t="s">
        <v>1071</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2.3039969999999999</v>
      </c>
      <c r="BA42" s="692">
        <v>3.1504310000000002</v>
      </c>
      <c r="BB42" s="692">
        <v>3.5084309999999999</v>
      </c>
      <c r="BC42" s="693">
        <v>3.8461959999999999</v>
      </c>
      <c r="BD42" s="693">
        <v>3.8835359999999999</v>
      </c>
      <c r="BE42" s="693">
        <v>3.9792169999999998</v>
      </c>
      <c r="BF42" s="693">
        <v>3.8113090000000001</v>
      </c>
      <c r="BG42" s="693">
        <v>3.3747479999999999</v>
      </c>
      <c r="BH42" s="693">
        <v>3.0020720000000001</v>
      </c>
      <c r="BI42" s="693">
        <v>2.443435</v>
      </c>
      <c r="BJ42" s="693">
        <v>2.1999140000000001</v>
      </c>
      <c r="BK42" s="693">
        <v>2.3609100000000001</v>
      </c>
      <c r="BL42" s="693">
        <v>2.5938029999999999</v>
      </c>
      <c r="BM42" s="693">
        <v>3.5815199999999998</v>
      </c>
      <c r="BN42" s="693">
        <v>4.0036339999999999</v>
      </c>
      <c r="BO42" s="693">
        <v>4.4009590000000003</v>
      </c>
      <c r="BP42" s="693">
        <v>4.4504270000000004</v>
      </c>
      <c r="BQ42" s="693">
        <v>4.5661579999999997</v>
      </c>
      <c r="BR42" s="693">
        <v>4.3767399999999999</v>
      </c>
      <c r="BS42" s="693">
        <v>3.876423</v>
      </c>
      <c r="BT42" s="693">
        <v>3.4494980000000002</v>
      </c>
      <c r="BU42" s="693">
        <v>2.8073899999999998</v>
      </c>
      <c r="BV42" s="693">
        <v>2.5283989999999998</v>
      </c>
    </row>
    <row r="43" spans="1:74" ht="12" customHeight="1" x14ac:dyDescent="0.35">
      <c r="A43" s="651" t="s">
        <v>1072</v>
      </c>
      <c r="B43" s="649" t="s">
        <v>1073</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1.09517</v>
      </c>
      <c r="BA43" s="692">
        <v>1.4784390000000001</v>
      </c>
      <c r="BB43" s="692">
        <v>1.6296349999999999</v>
      </c>
      <c r="BC43" s="693">
        <v>1.778138</v>
      </c>
      <c r="BD43" s="693">
        <v>1.785037</v>
      </c>
      <c r="BE43" s="693">
        <v>1.8501000000000001</v>
      </c>
      <c r="BF43" s="693">
        <v>1.7706710000000001</v>
      </c>
      <c r="BG43" s="693">
        <v>1.588457</v>
      </c>
      <c r="BH43" s="693">
        <v>1.4006099999999999</v>
      </c>
      <c r="BI43" s="693">
        <v>1.1083339999999999</v>
      </c>
      <c r="BJ43" s="693">
        <v>1.050235</v>
      </c>
      <c r="BK43" s="693">
        <v>1.1381699999999999</v>
      </c>
      <c r="BL43" s="693">
        <v>1.256332</v>
      </c>
      <c r="BM43" s="693">
        <v>1.691395</v>
      </c>
      <c r="BN43" s="693">
        <v>1.8640559999999999</v>
      </c>
      <c r="BO43" s="693">
        <v>2.0360749999999999</v>
      </c>
      <c r="BP43" s="693">
        <v>2.0471159999999999</v>
      </c>
      <c r="BQ43" s="693">
        <v>2.1256050000000002</v>
      </c>
      <c r="BR43" s="693">
        <v>2.0386150000000001</v>
      </c>
      <c r="BS43" s="693">
        <v>1.83283</v>
      </c>
      <c r="BT43" s="693">
        <v>1.6214740000000001</v>
      </c>
      <c r="BU43" s="693">
        <v>1.287574</v>
      </c>
      <c r="BV43" s="693">
        <v>1.2242040000000001</v>
      </c>
    </row>
    <row r="44" spans="1:74" ht="12" customHeight="1" x14ac:dyDescent="0.35">
      <c r="A44" s="651" t="s">
        <v>1074</v>
      </c>
      <c r="B44" s="649" t="s">
        <v>1075</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0.2463804</v>
      </c>
      <c r="BA44" s="692">
        <v>0.35028389999999998</v>
      </c>
      <c r="BB44" s="692">
        <v>0.38022660000000003</v>
      </c>
      <c r="BC44" s="693">
        <v>0.42012949999999999</v>
      </c>
      <c r="BD44" s="693">
        <v>0.42126849999999999</v>
      </c>
      <c r="BE44" s="693">
        <v>0.4357084</v>
      </c>
      <c r="BF44" s="693">
        <v>0.42251300000000003</v>
      </c>
      <c r="BG44" s="693">
        <v>0.3816619</v>
      </c>
      <c r="BH44" s="693">
        <v>0.34744969999999997</v>
      </c>
      <c r="BI44" s="693">
        <v>0.27183429999999997</v>
      </c>
      <c r="BJ44" s="693">
        <v>0.24440110000000001</v>
      </c>
      <c r="BK44" s="693">
        <v>0.25855119999999998</v>
      </c>
      <c r="BL44" s="693">
        <v>0.27637790000000001</v>
      </c>
      <c r="BM44" s="693">
        <v>0.38994329999999999</v>
      </c>
      <c r="BN44" s="693">
        <v>0.42225459999999998</v>
      </c>
      <c r="BO44" s="693">
        <v>0.46561829999999998</v>
      </c>
      <c r="BP44" s="693">
        <v>0.46643509999999999</v>
      </c>
      <c r="BQ44" s="693">
        <v>0.48194300000000001</v>
      </c>
      <c r="BR44" s="693">
        <v>0.46713199999999999</v>
      </c>
      <c r="BS44" s="693">
        <v>0.42195480000000002</v>
      </c>
      <c r="BT44" s="693">
        <v>0.3842062</v>
      </c>
      <c r="BU44" s="693">
        <v>0.30091040000000002</v>
      </c>
      <c r="BV44" s="693">
        <v>0.2706192</v>
      </c>
    </row>
    <row r="45" spans="1:74" ht="12" customHeight="1" x14ac:dyDescent="0.35">
      <c r="A45" s="655" t="s">
        <v>1299</v>
      </c>
      <c r="B45" s="656" t="s">
        <v>1068</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2.4227752000000002E-2</v>
      </c>
      <c r="AB45" s="694">
        <v>2.4892447000000002E-2</v>
      </c>
      <c r="AC45" s="694">
        <v>2.5678145999999999E-2</v>
      </c>
      <c r="AD45" s="694">
        <v>2.5912493000000002E-2</v>
      </c>
      <c r="AE45" s="694">
        <v>2.3499254000000001E-2</v>
      </c>
      <c r="AF45" s="694">
        <v>7.4615767999999999E-2</v>
      </c>
      <c r="AG45" s="694">
        <v>7.8716849000000005E-2</v>
      </c>
      <c r="AH45" s="694">
        <v>6.7287676000000005E-2</v>
      </c>
      <c r="AI45" s="694">
        <v>8.4244369999999999E-2</v>
      </c>
      <c r="AJ45" s="694">
        <v>0.105859229</v>
      </c>
      <c r="AK45" s="694">
        <v>0.11888220100000001</v>
      </c>
      <c r="AL45" s="694">
        <v>0.13131064200000001</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3.1729689999999998E-2</v>
      </c>
      <c r="AZ45" s="694">
        <v>3.0955033E-2</v>
      </c>
      <c r="BA45" s="694">
        <v>3.1112399999999998E-2</v>
      </c>
      <c r="BB45" s="694">
        <v>2.8683500000000001E-2</v>
      </c>
      <c r="BC45" s="695">
        <v>2.6225399999999999E-2</v>
      </c>
      <c r="BD45" s="695">
        <v>2.3470399999999999E-2</v>
      </c>
      <c r="BE45" s="695">
        <v>2.11258E-2</v>
      </c>
      <c r="BF45" s="695">
        <v>1.9836199999999998E-2</v>
      </c>
      <c r="BG45" s="695">
        <v>2.1172900000000001E-2</v>
      </c>
      <c r="BH45" s="695">
        <v>2.5664200000000002E-2</v>
      </c>
      <c r="BI45" s="695">
        <v>2.6148299999999999E-2</v>
      </c>
      <c r="BJ45" s="695">
        <v>2.6420200000000001E-2</v>
      </c>
      <c r="BK45" s="695">
        <v>2.6687499999999999E-2</v>
      </c>
      <c r="BL45" s="695">
        <v>2.3904399999999999E-2</v>
      </c>
      <c r="BM45" s="695">
        <v>2.6736300000000001E-2</v>
      </c>
      <c r="BN45" s="695">
        <v>2.6243900000000001E-2</v>
      </c>
      <c r="BO45" s="695">
        <v>2.4740600000000001E-2</v>
      </c>
      <c r="BP45" s="695">
        <v>2.2609199999999999E-2</v>
      </c>
      <c r="BQ45" s="695">
        <v>2.05854E-2</v>
      </c>
      <c r="BR45" s="695">
        <v>1.95047E-2</v>
      </c>
      <c r="BS45" s="695">
        <v>2.0974799999999998E-2</v>
      </c>
      <c r="BT45" s="695">
        <v>2.5537199999999999E-2</v>
      </c>
      <c r="BU45" s="695">
        <v>2.60717E-2</v>
      </c>
      <c r="BV45" s="695">
        <v>2.63708E-2</v>
      </c>
    </row>
    <row r="46" spans="1:74" ht="12" customHeight="1" x14ac:dyDescent="0.35">
      <c r="A46" s="657"/>
      <c r="B46" s="646" t="s">
        <v>1076</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35">
      <c r="A47" s="657"/>
      <c r="B47" s="646" t="s">
        <v>1077</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35">
      <c r="A48" s="657"/>
      <c r="B48" s="824" t="s">
        <v>1357</v>
      </c>
      <c r="C48" s="825"/>
      <c r="D48" s="825"/>
      <c r="E48" s="825"/>
      <c r="F48" s="825"/>
      <c r="G48" s="825"/>
      <c r="H48" s="825"/>
      <c r="I48" s="825"/>
      <c r="J48" s="825"/>
      <c r="K48" s="825"/>
      <c r="L48" s="825"/>
      <c r="M48" s="825"/>
      <c r="N48" s="825"/>
      <c r="O48" s="825"/>
      <c r="P48" s="825"/>
      <c r="Q48" s="825"/>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35">
      <c r="A49" s="657"/>
      <c r="B49" s="825"/>
      <c r="C49" s="825"/>
      <c r="D49" s="825"/>
      <c r="E49" s="825"/>
      <c r="F49" s="825"/>
      <c r="G49" s="825"/>
      <c r="H49" s="825"/>
      <c r="I49" s="825"/>
      <c r="J49" s="825"/>
      <c r="K49" s="825"/>
      <c r="L49" s="825"/>
      <c r="M49" s="825"/>
      <c r="N49" s="825"/>
      <c r="O49" s="825"/>
      <c r="P49" s="825"/>
      <c r="Q49" s="825"/>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35">
      <c r="A50" s="657"/>
      <c r="B50" s="646" t="s">
        <v>1078</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35">
      <c r="A51" s="657"/>
      <c r="B51" s="755" t="s">
        <v>808</v>
      </c>
      <c r="C51" s="756"/>
      <c r="D51" s="756"/>
      <c r="E51" s="756"/>
      <c r="F51" s="756"/>
      <c r="G51" s="756"/>
      <c r="H51" s="756"/>
      <c r="I51" s="756"/>
      <c r="J51" s="756"/>
      <c r="K51" s="756"/>
      <c r="L51" s="756"/>
      <c r="M51" s="756"/>
      <c r="N51" s="756"/>
      <c r="O51" s="756"/>
      <c r="P51" s="756"/>
      <c r="Q51" s="756"/>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35">
      <c r="A52" s="651"/>
      <c r="B52" s="826" t="str">
        <f>"Notes: "&amp;"EIA completed modeling and analysis for this report on " &amp;Dates!D2&amp;"."</f>
        <v>Notes: EIA completed modeling and analysis for this report on Thursday May 5, 2022.</v>
      </c>
      <c r="C52" s="756"/>
      <c r="D52" s="756"/>
      <c r="E52" s="756"/>
      <c r="F52" s="756"/>
      <c r="G52" s="756"/>
      <c r="H52" s="756"/>
      <c r="I52" s="756"/>
      <c r="J52" s="756"/>
      <c r="K52" s="756"/>
      <c r="L52" s="756"/>
      <c r="M52" s="756"/>
      <c r="N52" s="756"/>
      <c r="O52" s="756"/>
      <c r="P52" s="756"/>
      <c r="Q52" s="756"/>
    </row>
    <row r="53" spans="1:74" ht="12" customHeight="1" x14ac:dyDescent="0.35">
      <c r="A53" s="651"/>
      <c r="B53" s="749" t="s">
        <v>351</v>
      </c>
      <c r="C53" s="756"/>
      <c r="D53" s="756"/>
      <c r="E53" s="756"/>
      <c r="F53" s="756"/>
      <c r="G53" s="756"/>
      <c r="H53" s="756"/>
      <c r="I53" s="756"/>
      <c r="J53" s="756"/>
      <c r="K53" s="756"/>
      <c r="L53" s="756"/>
      <c r="M53" s="756"/>
      <c r="N53" s="756"/>
      <c r="O53" s="756"/>
      <c r="P53" s="756"/>
      <c r="Q53" s="756"/>
    </row>
    <row r="54" spans="1:74" ht="12" customHeight="1" x14ac:dyDescent="0.35">
      <c r="A54" s="651"/>
      <c r="B54" s="646" t="s">
        <v>1079</v>
      </c>
      <c r="C54" s="646"/>
      <c r="D54" s="646"/>
      <c r="E54" s="646"/>
      <c r="F54" s="646"/>
      <c r="G54" s="646"/>
      <c r="H54" s="646"/>
      <c r="I54" s="646"/>
      <c r="J54" s="646"/>
      <c r="K54" s="646"/>
      <c r="L54" s="646"/>
      <c r="M54" s="646"/>
      <c r="N54" s="646"/>
      <c r="O54" s="646"/>
      <c r="P54" s="646"/>
      <c r="Q54" s="646"/>
    </row>
    <row r="55" spans="1:74" ht="12" customHeight="1" x14ac:dyDescent="0.35">
      <c r="A55" s="651"/>
      <c r="B55" s="646" t="s">
        <v>831</v>
      </c>
      <c r="C55" s="646"/>
      <c r="D55" s="646"/>
      <c r="E55" s="646"/>
      <c r="F55" s="646"/>
      <c r="G55" s="646"/>
      <c r="H55" s="646"/>
      <c r="I55" s="646"/>
      <c r="J55" s="646"/>
      <c r="K55" s="646"/>
      <c r="L55" s="646"/>
      <c r="M55" s="646"/>
      <c r="N55" s="646"/>
      <c r="O55" s="646"/>
      <c r="P55" s="646"/>
      <c r="Q55" s="646"/>
    </row>
    <row r="56" spans="1:74" ht="12" customHeight="1" x14ac:dyDescent="0.35">
      <c r="A56" s="651"/>
      <c r="B56" s="764" t="s">
        <v>1362</v>
      </c>
      <c r="C56" s="735"/>
      <c r="D56" s="735"/>
      <c r="E56" s="735"/>
      <c r="F56" s="735"/>
      <c r="G56" s="735"/>
      <c r="H56" s="735"/>
      <c r="I56" s="735"/>
      <c r="J56" s="735"/>
      <c r="K56" s="735"/>
      <c r="L56" s="735"/>
      <c r="M56" s="735"/>
      <c r="N56" s="735"/>
      <c r="O56" s="735"/>
      <c r="P56" s="735"/>
      <c r="Q56" s="735"/>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35" customWidth="1"/>
    <col min="2" max="2" width="42.54296875" style="135" customWidth="1"/>
    <col min="3" max="50" width="7.453125" style="135" customWidth="1"/>
    <col min="51" max="55" width="7.453125" style="328" customWidth="1"/>
    <col min="56" max="58" width="7.453125" style="623" customWidth="1"/>
    <col min="59" max="62" width="7.453125" style="328" customWidth="1"/>
    <col min="63" max="74" width="7.453125" style="135" customWidth="1"/>
    <col min="75" max="16384" width="9.54296875" style="135"/>
  </cols>
  <sheetData>
    <row r="1" spans="1:74" ht="13.4" customHeight="1" x14ac:dyDescent="0.3">
      <c r="A1" s="759" t="s">
        <v>792</v>
      </c>
      <c r="B1" s="830" t="s">
        <v>1100</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252"/>
    </row>
    <row r="2" spans="1:74" s="47"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0"/>
      <c r="B5" s="136" t="s">
        <v>788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5" customHeight="1" x14ac:dyDescent="0.2">
      <c r="A6" s="140"/>
      <c r="B6" s="36" t="s">
        <v>553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554</v>
      </c>
      <c r="B7" s="39" t="s">
        <v>1096</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19806.29</v>
      </c>
      <c r="AW7" s="232">
        <v>19806.29</v>
      </c>
      <c r="AX7" s="232">
        <v>19806.29</v>
      </c>
      <c r="AY7" s="232">
        <v>19790.632963</v>
      </c>
      <c r="AZ7" s="232">
        <v>19804.850740999998</v>
      </c>
      <c r="BA7" s="232">
        <v>19832.296296</v>
      </c>
      <c r="BB7" s="232">
        <v>19886.088147999999</v>
      </c>
      <c r="BC7" s="305">
        <v>19930.150000000001</v>
      </c>
      <c r="BD7" s="305">
        <v>19977.599999999999</v>
      </c>
      <c r="BE7" s="305">
        <v>20029.87</v>
      </c>
      <c r="BF7" s="305">
        <v>20083.03</v>
      </c>
      <c r="BG7" s="305">
        <v>20138.5</v>
      </c>
      <c r="BH7" s="305">
        <v>20202.59</v>
      </c>
      <c r="BI7" s="305">
        <v>20257.98</v>
      </c>
      <c r="BJ7" s="305">
        <v>20310.97</v>
      </c>
      <c r="BK7" s="305">
        <v>20357.2</v>
      </c>
      <c r="BL7" s="305">
        <v>20408.64</v>
      </c>
      <c r="BM7" s="305">
        <v>20460.919999999998</v>
      </c>
      <c r="BN7" s="305">
        <v>20515.580000000002</v>
      </c>
      <c r="BO7" s="305">
        <v>20568.439999999999</v>
      </c>
      <c r="BP7" s="305">
        <v>20621.02</v>
      </c>
      <c r="BQ7" s="305">
        <v>20674.8</v>
      </c>
      <c r="BR7" s="305">
        <v>20725.71</v>
      </c>
      <c r="BS7" s="305">
        <v>20775.240000000002</v>
      </c>
      <c r="BT7" s="305">
        <v>20819.419999999998</v>
      </c>
      <c r="BU7" s="305">
        <v>20869.13</v>
      </c>
      <c r="BV7" s="305">
        <v>20920.43</v>
      </c>
    </row>
    <row r="8" spans="1:74" ht="11.15" customHeight="1" x14ac:dyDescent="0.25">
      <c r="A8" s="140"/>
      <c r="B8" s="36" t="s">
        <v>813</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305"/>
      <c r="BD8" s="305"/>
      <c r="BE8" s="305"/>
      <c r="BF8" s="305"/>
      <c r="BG8" s="305"/>
      <c r="BH8" s="305"/>
      <c r="BI8" s="305"/>
      <c r="BJ8" s="305"/>
      <c r="BK8" s="305"/>
      <c r="BL8" s="305"/>
      <c r="BM8" s="305"/>
      <c r="BN8" s="305"/>
      <c r="BO8" s="305"/>
      <c r="BP8" s="305"/>
      <c r="BQ8" s="305"/>
      <c r="BR8" s="305"/>
      <c r="BS8" s="305"/>
      <c r="BT8" s="305"/>
      <c r="BU8" s="305"/>
      <c r="BV8" s="305"/>
    </row>
    <row r="9" spans="1:74" ht="11.15" customHeight="1" x14ac:dyDescent="0.25">
      <c r="A9" s="140" t="s">
        <v>814</v>
      </c>
      <c r="B9" s="39" t="s">
        <v>1096</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13891</v>
      </c>
      <c r="AW9" s="232">
        <v>13879.9</v>
      </c>
      <c r="AX9" s="232">
        <v>13684.1</v>
      </c>
      <c r="AY9" s="232">
        <v>13975.4</v>
      </c>
      <c r="AZ9" s="232">
        <v>13924</v>
      </c>
      <c r="BA9" s="232">
        <v>13979.901259</v>
      </c>
      <c r="BB9" s="232">
        <v>14000.991407</v>
      </c>
      <c r="BC9" s="305">
        <v>14026.76</v>
      </c>
      <c r="BD9" s="305">
        <v>14051.53</v>
      </c>
      <c r="BE9" s="305">
        <v>14073.05</v>
      </c>
      <c r="BF9" s="305">
        <v>14097.48</v>
      </c>
      <c r="BG9" s="305">
        <v>14122.59</v>
      </c>
      <c r="BH9" s="305">
        <v>14151.24</v>
      </c>
      <c r="BI9" s="305">
        <v>14175.56</v>
      </c>
      <c r="BJ9" s="305">
        <v>14198.4</v>
      </c>
      <c r="BK9" s="305">
        <v>14215.05</v>
      </c>
      <c r="BL9" s="305">
        <v>14238.49</v>
      </c>
      <c r="BM9" s="305">
        <v>14263.99</v>
      </c>
      <c r="BN9" s="305">
        <v>14294.2</v>
      </c>
      <c r="BO9" s="305">
        <v>14321.86</v>
      </c>
      <c r="BP9" s="305">
        <v>14349.61</v>
      </c>
      <c r="BQ9" s="305">
        <v>14377.45</v>
      </c>
      <c r="BR9" s="305">
        <v>14405.38</v>
      </c>
      <c r="BS9" s="305">
        <v>14433.39</v>
      </c>
      <c r="BT9" s="305">
        <v>14458.28</v>
      </c>
      <c r="BU9" s="305">
        <v>14488.88</v>
      </c>
      <c r="BV9" s="305">
        <v>14521.96</v>
      </c>
    </row>
    <row r="10" spans="1:74" ht="11.15" customHeight="1" x14ac:dyDescent="0.25">
      <c r="A10" s="140"/>
      <c r="B10" s="674" t="s">
        <v>1101</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323"/>
      <c r="BD10" s="323"/>
      <c r="BE10" s="323"/>
      <c r="BF10" s="323"/>
      <c r="BG10" s="323"/>
      <c r="BH10" s="323"/>
      <c r="BI10" s="323"/>
      <c r="BJ10" s="323"/>
      <c r="BK10" s="323"/>
      <c r="BL10" s="323"/>
      <c r="BM10" s="323"/>
      <c r="BN10" s="323"/>
      <c r="BO10" s="323"/>
      <c r="BP10" s="323"/>
      <c r="BQ10" s="323"/>
      <c r="BR10" s="323"/>
      <c r="BS10" s="323"/>
      <c r="BT10" s="323"/>
      <c r="BU10" s="323"/>
      <c r="BV10" s="323"/>
    </row>
    <row r="11" spans="1:74" ht="11.15" customHeight="1" x14ac:dyDescent="0.25">
      <c r="A11" s="140" t="s">
        <v>568</v>
      </c>
      <c r="B11" s="39" t="s">
        <v>1096</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3609.1280000000002</v>
      </c>
      <c r="AW11" s="232">
        <v>3609.1280000000002</v>
      </c>
      <c r="AX11" s="232">
        <v>3609.1280000000002</v>
      </c>
      <c r="AY11" s="232">
        <v>3657.8025926</v>
      </c>
      <c r="AZ11" s="232">
        <v>3679.6958147999999</v>
      </c>
      <c r="BA11" s="232">
        <v>3700.1225926000002</v>
      </c>
      <c r="BB11" s="232">
        <v>3723.0095925999999</v>
      </c>
      <c r="BC11" s="305">
        <v>3737.558</v>
      </c>
      <c r="BD11" s="305">
        <v>3747.6959999999999</v>
      </c>
      <c r="BE11" s="305">
        <v>3747.6129999999998</v>
      </c>
      <c r="BF11" s="305">
        <v>3753.2840000000001</v>
      </c>
      <c r="BG11" s="305">
        <v>3758.9009999999998</v>
      </c>
      <c r="BH11" s="305">
        <v>3763.1860000000001</v>
      </c>
      <c r="BI11" s="305">
        <v>3769.65</v>
      </c>
      <c r="BJ11" s="305">
        <v>3777.0169999999998</v>
      </c>
      <c r="BK11" s="305">
        <v>3786.201</v>
      </c>
      <c r="BL11" s="305">
        <v>3794.6889999999999</v>
      </c>
      <c r="BM11" s="305">
        <v>3803.393</v>
      </c>
      <c r="BN11" s="305">
        <v>3813.221</v>
      </c>
      <c r="BO11" s="305">
        <v>3821.681</v>
      </c>
      <c r="BP11" s="305">
        <v>3829.68</v>
      </c>
      <c r="BQ11" s="305">
        <v>3836.683</v>
      </c>
      <c r="BR11" s="305">
        <v>3844.1579999999999</v>
      </c>
      <c r="BS11" s="305">
        <v>3851.5729999999999</v>
      </c>
      <c r="BT11" s="305">
        <v>3859.0819999999999</v>
      </c>
      <c r="BU11" s="305">
        <v>3866.2570000000001</v>
      </c>
      <c r="BV11" s="305">
        <v>3873.252</v>
      </c>
    </row>
    <row r="12" spans="1:74" ht="11.15" customHeight="1" x14ac:dyDescent="0.25">
      <c r="A12" s="140"/>
      <c r="B12" s="141" t="s">
        <v>573</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304"/>
      <c r="BD12" s="304"/>
      <c r="BE12" s="304"/>
      <c r="BF12" s="304"/>
      <c r="BG12" s="304"/>
      <c r="BH12" s="304"/>
      <c r="BI12" s="304"/>
      <c r="BJ12" s="304"/>
      <c r="BK12" s="304"/>
      <c r="BL12" s="304"/>
      <c r="BM12" s="304"/>
      <c r="BN12" s="304"/>
      <c r="BO12" s="304"/>
      <c r="BP12" s="304"/>
      <c r="BQ12" s="304"/>
      <c r="BR12" s="304"/>
      <c r="BS12" s="304"/>
      <c r="BT12" s="304"/>
      <c r="BU12" s="304"/>
      <c r="BV12" s="304"/>
    </row>
    <row r="13" spans="1:74" ht="11.15" customHeight="1" x14ac:dyDescent="0.25">
      <c r="A13" s="140" t="s">
        <v>574</v>
      </c>
      <c r="B13" s="39" t="s">
        <v>1096</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249.34200000000001</v>
      </c>
      <c r="AW13" s="560">
        <v>249.34200000000001</v>
      </c>
      <c r="AX13" s="560">
        <v>249.34200000000001</v>
      </c>
      <c r="AY13" s="560">
        <v>154.92884444000001</v>
      </c>
      <c r="AZ13" s="560">
        <v>126.26837777999999</v>
      </c>
      <c r="BA13" s="560">
        <v>108.73557778</v>
      </c>
      <c r="BB13" s="560">
        <v>113.04579259</v>
      </c>
      <c r="BC13" s="561">
        <v>109.73181481</v>
      </c>
      <c r="BD13" s="561">
        <v>109.50899259000001</v>
      </c>
      <c r="BE13" s="561">
        <v>114.8242</v>
      </c>
      <c r="BF13" s="561">
        <v>118.94853333</v>
      </c>
      <c r="BG13" s="561">
        <v>124.32886667</v>
      </c>
      <c r="BH13" s="561">
        <v>133.8374963</v>
      </c>
      <c r="BI13" s="561">
        <v>139.57560741</v>
      </c>
      <c r="BJ13" s="561">
        <v>144.4154963</v>
      </c>
      <c r="BK13" s="561">
        <v>148.63166666999999</v>
      </c>
      <c r="BL13" s="561">
        <v>151.46923333000001</v>
      </c>
      <c r="BM13" s="561">
        <v>153.20269999999999</v>
      </c>
      <c r="BN13" s="561">
        <v>152.11794814999999</v>
      </c>
      <c r="BO13" s="561">
        <v>152.9288037</v>
      </c>
      <c r="BP13" s="561">
        <v>153.92114814999999</v>
      </c>
      <c r="BQ13" s="561">
        <v>155.61404815</v>
      </c>
      <c r="BR13" s="561">
        <v>156.58007036999999</v>
      </c>
      <c r="BS13" s="561">
        <v>157.33828148000001</v>
      </c>
      <c r="BT13" s="561">
        <v>157.24733333</v>
      </c>
      <c r="BU13" s="561">
        <v>158.07093333</v>
      </c>
      <c r="BV13" s="561">
        <v>159.16773333</v>
      </c>
    </row>
    <row r="14" spans="1:74" ht="11.15" customHeight="1" x14ac:dyDescent="0.25">
      <c r="A14" s="140"/>
      <c r="B14" s="141" t="s">
        <v>910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324"/>
      <c r="BD14" s="324"/>
      <c r="BE14" s="324"/>
      <c r="BF14" s="324"/>
      <c r="BG14" s="324"/>
      <c r="BH14" s="324"/>
      <c r="BI14" s="324"/>
      <c r="BJ14" s="324"/>
      <c r="BK14" s="324"/>
      <c r="BL14" s="324"/>
      <c r="BM14" s="324"/>
      <c r="BN14" s="324"/>
      <c r="BO14" s="324"/>
      <c r="BP14" s="324"/>
      <c r="BQ14" s="324"/>
      <c r="BR14" s="324"/>
      <c r="BS14" s="324"/>
      <c r="BT14" s="324"/>
      <c r="BU14" s="324"/>
      <c r="BV14" s="324"/>
    </row>
    <row r="15" spans="1:74" ht="11.15" customHeight="1" x14ac:dyDescent="0.25">
      <c r="A15" s="140" t="s">
        <v>912</v>
      </c>
      <c r="B15" s="39" t="s">
        <v>1096</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3359.01</v>
      </c>
      <c r="AW15" s="232">
        <v>3359.01</v>
      </c>
      <c r="AX15" s="232">
        <v>3359.01</v>
      </c>
      <c r="AY15" s="232">
        <v>3355.6305926</v>
      </c>
      <c r="AZ15" s="232">
        <v>3355.5234814999999</v>
      </c>
      <c r="BA15" s="232">
        <v>3356.3659259000001</v>
      </c>
      <c r="BB15" s="232">
        <v>3358.3555556000001</v>
      </c>
      <c r="BC15" s="305">
        <v>3360.9490000000001</v>
      </c>
      <c r="BD15" s="305">
        <v>3364.3440000000001</v>
      </c>
      <c r="BE15" s="305">
        <v>3369.3330000000001</v>
      </c>
      <c r="BF15" s="305">
        <v>3373.7350000000001</v>
      </c>
      <c r="BG15" s="305">
        <v>3378.3429999999998</v>
      </c>
      <c r="BH15" s="305">
        <v>3383.4740000000002</v>
      </c>
      <c r="BI15" s="305">
        <v>3388.2559999999999</v>
      </c>
      <c r="BJ15" s="305">
        <v>3393.0079999999998</v>
      </c>
      <c r="BK15" s="305">
        <v>3397.59</v>
      </c>
      <c r="BL15" s="305">
        <v>3402.3829999999998</v>
      </c>
      <c r="BM15" s="305">
        <v>3407.248</v>
      </c>
      <c r="BN15" s="305">
        <v>3412.77</v>
      </c>
      <c r="BO15" s="305">
        <v>3417.3429999999998</v>
      </c>
      <c r="BP15" s="305">
        <v>3421.5509999999999</v>
      </c>
      <c r="BQ15" s="305">
        <v>3424.9369999999999</v>
      </c>
      <c r="BR15" s="305">
        <v>3428.7579999999998</v>
      </c>
      <c r="BS15" s="305">
        <v>3432.5569999999998</v>
      </c>
      <c r="BT15" s="305">
        <v>3436.8090000000002</v>
      </c>
      <c r="BU15" s="305">
        <v>3440.2080000000001</v>
      </c>
      <c r="BV15" s="305">
        <v>3443.2289999999998</v>
      </c>
    </row>
    <row r="16" spans="1:74" ht="11.15" customHeight="1" x14ac:dyDescent="0.25">
      <c r="A16" s="140"/>
      <c r="B16" s="141" t="s">
        <v>911</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5" customHeight="1" x14ac:dyDescent="0.25">
      <c r="A17" s="140" t="s">
        <v>913</v>
      </c>
      <c r="B17" s="39" t="s">
        <v>1096</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2390.6080000000002</v>
      </c>
      <c r="AW17" s="232">
        <v>2390.6080000000002</v>
      </c>
      <c r="AX17" s="232">
        <v>2390.6080000000002</v>
      </c>
      <c r="AY17" s="232">
        <v>2344.7974073999999</v>
      </c>
      <c r="AZ17" s="232">
        <v>2339.8628518999999</v>
      </c>
      <c r="BA17" s="232">
        <v>2345.7107406999999</v>
      </c>
      <c r="BB17" s="232">
        <v>2376.3215184999999</v>
      </c>
      <c r="BC17" s="305">
        <v>2393.2489999999998</v>
      </c>
      <c r="BD17" s="305">
        <v>2410.4740000000002</v>
      </c>
      <c r="BE17" s="305">
        <v>2427.8629999999998</v>
      </c>
      <c r="BF17" s="305">
        <v>2445.7809999999999</v>
      </c>
      <c r="BG17" s="305">
        <v>2464.0949999999998</v>
      </c>
      <c r="BH17" s="305">
        <v>2483.7359999999999</v>
      </c>
      <c r="BI17" s="305">
        <v>2502.145</v>
      </c>
      <c r="BJ17" s="305">
        <v>2520.2539999999999</v>
      </c>
      <c r="BK17" s="305">
        <v>2538.1709999999998</v>
      </c>
      <c r="BL17" s="305">
        <v>2555.5970000000002</v>
      </c>
      <c r="BM17" s="305">
        <v>2572.6390000000001</v>
      </c>
      <c r="BN17" s="305">
        <v>2589.2460000000001</v>
      </c>
      <c r="BO17" s="305">
        <v>2605.5619999999999</v>
      </c>
      <c r="BP17" s="305">
        <v>2621.5360000000001</v>
      </c>
      <c r="BQ17" s="305">
        <v>2637.2150000000001</v>
      </c>
      <c r="BR17" s="305">
        <v>2652.4659999999999</v>
      </c>
      <c r="BS17" s="305">
        <v>2667.3359999999998</v>
      </c>
      <c r="BT17" s="305">
        <v>2681.056</v>
      </c>
      <c r="BU17" s="305">
        <v>2695.7449999999999</v>
      </c>
      <c r="BV17" s="305">
        <v>2710.6320000000001</v>
      </c>
    </row>
    <row r="18" spans="1:74" ht="11.15" customHeight="1" x14ac:dyDescent="0.25">
      <c r="A18" s="140"/>
      <c r="B18" s="141" t="s">
        <v>915</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5" customHeight="1" x14ac:dyDescent="0.25">
      <c r="A19" s="555" t="s">
        <v>914</v>
      </c>
      <c r="B19" s="39" t="s">
        <v>1096</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3740.7559999999999</v>
      </c>
      <c r="AW19" s="232">
        <v>3740.7559999999999</v>
      </c>
      <c r="AX19" s="232">
        <v>3740.7559999999999</v>
      </c>
      <c r="AY19" s="232">
        <v>3791.4787406999999</v>
      </c>
      <c r="AZ19" s="232">
        <v>3813.7591852</v>
      </c>
      <c r="BA19" s="232">
        <v>3834.1910741000002</v>
      </c>
      <c r="BB19" s="232">
        <v>3858.1112963</v>
      </c>
      <c r="BC19" s="305">
        <v>3870.8429999999998</v>
      </c>
      <c r="BD19" s="305">
        <v>3877.7240000000002</v>
      </c>
      <c r="BE19" s="305">
        <v>3871.0659999999998</v>
      </c>
      <c r="BF19" s="305">
        <v>3872.01</v>
      </c>
      <c r="BG19" s="305">
        <v>3872.87</v>
      </c>
      <c r="BH19" s="305">
        <v>3872.2339999999999</v>
      </c>
      <c r="BI19" s="305">
        <v>3873.9810000000002</v>
      </c>
      <c r="BJ19" s="305">
        <v>3876.7</v>
      </c>
      <c r="BK19" s="305">
        <v>3881.3560000000002</v>
      </c>
      <c r="BL19" s="305">
        <v>3885.297</v>
      </c>
      <c r="BM19" s="305">
        <v>3889.4870000000001</v>
      </c>
      <c r="BN19" s="305">
        <v>3895.3319999999999</v>
      </c>
      <c r="BO19" s="305">
        <v>3898.9670000000001</v>
      </c>
      <c r="BP19" s="305">
        <v>3901.7979999999998</v>
      </c>
      <c r="BQ19" s="305">
        <v>3901.4</v>
      </c>
      <c r="BR19" s="305">
        <v>3904.4409999999998</v>
      </c>
      <c r="BS19" s="305">
        <v>3908.4960000000001</v>
      </c>
      <c r="BT19" s="305">
        <v>3913.8470000000002</v>
      </c>
      <c r="BU19" s="305">
        <v>3919.72</v>
      </c>
      <c r="BV19" s="305">
        <v>3926.3969999999999</v>
      </c>
    </row>
    <row r="20" spans="1:74" ht="11.15" customHeight="1" x14ac:dyDescent="0.2">
      <c r="A20" s="140"/>
      <c r="B20" s="36" t="s">
        <v>557</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322"/>
      <c r="BD20" s="322"/>
      <c r="BE20" s="322"/>
      <c r="BF20" s="322"/>
      <c r="BG20" s="322"/>
      <c r="BH20" s="322"/>
      <c r="BI20" s="322"/>
      <c r="BJ20" s="322"/>
      <c r="BK20" s="322"/>
      <c r="BL20" s="322"/>
      <c r="BM20" s="322"/>
      <c r="BN20" s="322"/>
      <c r="BO20" s="322"/>
      <c r="BP20" s="322"/>
      <c r="BQ20" s="322"/>
      <c r="BR20" s="322"/>
      <c r="BS20" s="322"/>
      <c r="BT20" s="322"/>
      <c r="BU20" s="322"/>
      <c r="BV20" s="322"/>
    </row>
    <row r="21" spans="1:74" ht="11.15" customHeight="1" x14ac:dyDescent="0.25">
      <c r="A21" s="140" t="s">
        <v>558</v>
      </c>
      <c r="B21" s="39" t="s">
        <v>1096</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15444.5</v>
      </c>
      <c r="AW21" s="232">
        <v>15423.2</v>
      </c>
      <c r="AX21" s="232">
        <v>15385.4</v>
      </c>
      <c r="AY21" s="232">
        <v>15321.4</v>
      </c>
      <c r="AZ21" s="232">
        <v>15296.5</v>
      </c>
      <c r="BA21" s="232">
        <v>15238.054407</v>
      </c>
      <c r="BB21" s="232">
        <v>15242.123815000001</v>
      </c>
      <c r="BC21" s="305">
        <v>15250.21</v>
      </c>
      <c r="BD21" s="305">
        <v>15269.3</v>
      </c>
      <c r="BE21" s="305">
        <v>15314.25</v>
      </c>
      <c r="BF21" s="305">
        <v>15344.23</v>
      </c>
      <c r="BG21" s="305">
        <v>15374.09</v>
      </c>
      <c r="BH21" s="305">
        <v>15396.96</v>
      </c>
      <c r="BI21" s="305">
        <v>15431.71</v>
      </c>
      <c r="BJ21" s="305">
        <v>15471.5</v>
      </c>
      <c r="BK21" s="305">
        <v>15514.23</v>
      </c>
      <c r="BL21" s="305">
        <v>15565.61</v>
      </c>
      <c r="BM21" s="305">
        <v>15623.59</v>
      </c>
      <c r="BN21" s="305">
        <v>15697.07</v>
      </c>
      <c r="BO21" s="305">
        <v>15761.51</v>
      </c>
      <c r="BP21" s="305">
        <v>15825.83</v>
      </c>
      <c r="BQ21" s="305">
        <v>15886.28</v>
      </c>
      <c r="BR21" s="305">
        <v>15953.19</v>
      </c>
      <c r="BS21" s="305">
        <v>16022.8</v>
      </c>
      <c r="BT21" s="305">
        <v>16095.61</v>
      </c>
      <c r="BU21" s="305">
        <v>16170.25</v>
      </c>
      <c r="BV21" s="305">
        <v>16247.22</v>
      </c>
    </row>
    <row r="22" spans="1:74" ht="11.15" customHeight="1" x14ac:dyDescent="0.25">
      <c r="A22" s="140"/>
      <c r="B22" s="139" t="s">
        <v>578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304"/>
      <c r="BD22" s="304"/>
      <c r="BE22" s="304"/>
      <c r="BF22" s="304"/>
      <c r="BG22" s="304"/>
      <c r="BH22" s="304"/>
      <c r="BI22" s="304"/>
      <c r="BJ22" s="304"/>
      <c r="BK22" s="304"/>
      <c r="BL22" s="304"/>
      <c r="BM22" s="304"/>
      <c r="BN22" s="304"/>
      <c r="BO22" s="304"/>
      <c r="BP22" s="304"/>
      <c r="BQ22" s="304"/>
      <c r="BR22" s="304"/>
      <c r="BS22" s="304"/>
      <c r="BT22" s="304"/>
      <c r="BU22" s="304"/>
      <c r="BV22" s="304"/>
    </row>
    <row r="23" spans="1:74" ht="11.15" customHeight="1" x14ac:dyDescent="0.25">
      <c r="A23" s="140" t="s">
        <v>579</v>
      </c>
      <c r="B23" s="203" t="s">
        <v>459</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149.744</v>
      </c>
      <c r="AZ23" s="250">
        <v>150.494</v>
      </c>
      <c r="BA23" s="250">
        <v>150.92500000000001</v>
      </c>
      <c r="BB23" s="250">
        <v>151.25851852</v>
      </c>
      <c r="BC23" s="316">
        <v>151.64599999999999</v>
      </c>
      <c r="BD23" s="316">
        <v>152.00460000000001</v>
      </c>
      <c r="BE23" s="316">
        <v>152.3272</v>
      </c>
      <c r="BF23" s="316">
        <v>152.6337</v>
      </c>
      <c r="BG23" s="316">
        <v>152.9169</v>
      </c>
      <c r="BH23" s="316">
        <v>153.1808</v>
      </c>
      <c r="BI23" s="316">
        <v>153.4143</v>
      </c>
      <c r="BJ23" s="316">
        <v>153.6216</v>
      </c>
      <c r="BK23" s="316">
        <v>153.77770000000001</v>
      </c>
      <c r="BL23" s="316">
        <v>153.9511</v>
      </c>
      <c r="BM23" s="316">
        <v>154.11689999999999</v>
      </c>
      <c r="BN23" s="316">
        <v>154.27719999999999</v>
      </c>
      <c r="BO23" s="316">
        <v>154.4263</v>
      </c>
      <c r="BP23" s="316">
        <v>154.56630000000001</v>
      </c>
      <c r="BQ23" s="316">
        <v>154.6995</v>
      </c>
      <c r="BR23" s="316">
        <v>154.8193</v>
      </c>
      <c r="BS23" s="316">
        <v>154.9282</v>
      </c>
      <c r="BT23" s="316">
        <v>155.00579999999999</v>
      </c>
      <c r="BU23" s="316">
        <v>155.1079</v>
      </c>
      <c r="BV23" s="316">
        <v>155.21420000000001</v>
      </c>
    </row>
    <row r="24" spans="1:74" s="143" customFormat="1" ht="11.15" customHeight="1" x14ac:dyDescent="0.25">
      <c r="A24" s="140"/>
      <c r="B24" s="139" t="s">
        <v>815</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316"/>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5" customHeight="1" x14ac:dyDescent="0.25">
      <c r="A25" s="140" t="s">
        <v>817</v>
      </c>
      <c r="B25" s="203" t="s">
        <v>816</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3.6</v>
      </c>
      <c r="BB25" s="250">
        <v>3.5751688148</v>
      </c>
      <c r="BC25" s="316">
        <v>3.5005350000000002</v>
      </c>
      <c r="BD25" s="316">
        <v>3.448569</v>
      </c>
      <c r="BE25" s="316">
        <v>3.4442870000000001</v>
      </c>
      <c r="BF25" s="316">
        <v>3.4188990000000001</v>
      </c>
      <c r="BG25" s="316">
        <v>3.3974199999999999</v>
      </c>
      <c r="BH25" s="316">
        <v>3.376061</v>
      </c>
      <c r="BI25" s="316">
        <v>3.3652380000000002</v>
      </c>
      <c r="BJ25" s="316">
        <v>3.3611650000000002</v>
      </c>
      <c r="BK25" s="316">
        <v>3.369742</v>
      </c>
      <c r="BL25" s="316">
        <v>3.3747400000000001</v>
      </c>
      <c r="BM25" s="316">
        <v>3.3820610000000002</v>
      </c>
      <c r="BN25" s="316">
        <v>3.3922759999999998</v>
      </c>
      <c r="BO25" s="316">
        <v>3.4038140000000001</v>
      </c>
      <c r="BP25" s="316">
        <v>3.417246</v>
      </c>
      <c r="BQ25" s="316">
        <v>3.4334690000000001</v>
      </c>
      <c r="BR25" s="316">
        <v>3.450018</v>
      </c>
      <c r="BS25" s="316">
        <v>3.4677880000000001</v>
      </c>
      <c r="BT25" s="316">
        <v>3.4941070000000001</v>
      </c>
      <c r="BU25" s="316">
        <v>3.5088270000000001</v>
      </c>
      <c r="BV25" s="316">
        <v>3.5192749999999999</v>
      </c>
    </row>
    <row r="26" spans="1:74" ht="11.15" customHeight="1" x14ac:dyDescent="0.25">
      <c r="A26" s="140"/>
      <c r="B26" s="139" t="s">
        <v>818</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1.15" customHeight="1" x14ac:dyDescent="0.25">
      <c r="A27" s="140" t="s">
        <v>819</v>
      </c>
      <c r="B27" s="203" t="s">
        <v>820</v>
      </c>
      <c r="C27" s="437">
        <v>1.3089999999999999</v>
      </c>
      <c r="D27" s="437">
        <v>1.2889999999999999</v>
      </c>
      <c r="E27" s="437">
        <v>1.327</v>
      </c>
      <c r="F27" s="437">
        <v>1.2849999999999999</v>
      </c>
      <c r="G27" s="437">
        <v>1.3540000000000001</v>
      </c>
      <c r="H27" s="437">
        <v>1.1990000000000001</v>
      </c>
      <c r="I27" s="437">
        <v>1.1930000000000001</v>
      </c>
      <c r="J27" s="437">
        <v>1.288</v>
      </c>
      <c r="K27" s="437">
        <v>1.238</v>
      </c>
      <c r="L27" s="437">
        <v>1.208</v>
      </c>
      <c r="M27" s="437">
        <v>1.1830000000000001</v>
      </c>
      <c r="N27" s="437">
        <v>1.095</v>
      </c>
      <c r="O27" s="437">
        <v>1.244</v>
      </c>
      <c r="P27" s="437">
        <v>1.1419999999999999</v>
      </c>
      <c r="Q27" s="437">
        <v>1.2030000000000001</v>
      </c>
      <c r="R27" s="437">
        <v>1.282</v>
      </c>
      <c r="S27" s="437">
        <v>1.3029999999999999</v>
      </c>
      <c r="T27" s="437">
        <v>1.2370000000000001</v>
      </c>
      <c r="U27" s="437">
        <v>1.224</v>
      </c>
      <c r="V27" s="437">
        <v>1.371</v>
      </c>
      <c r="W27" s="437">
        <v>1.2849999999999999</v>
      </c>
      <c r="X27" s="437">
        <v>1.3180000000000001</v>
      </c>
      <c r="Y27" s="437">
        <v>1.35</v>
      </c>
      <c r="Z27" s="437">
        <v>1.5469999999999999</v>
      </c>
      <c r="AA27" s="437">
        <v>1.589</v>
      </c>
      <c r="AB27" s="437">
        <v>1.589</v>
      </c>
      <c r="AC27" s="437">
        <v>1.2769999999999999</v>
      </c>
      <c r="AD27" s="437">
        <v>0.93799999999999994</v>
      </c>
      <c r="AE27" s="437">
        <v>1.046</v>
      </c>
      <c r="AF27" s="437">
        <v>1.2729999999999999</v>
      </c>
      <c r="AG27" s="437">
        <v>1.4970000000000001</v>
      </c>
      <c r="AH27" s="437">
        <v>1.3759999999999999</v>
      </c>
      <c r="AI27" s="437">
        <v>1.448</v>
      </c>
      <c r="AJ27" s="437">
        <v>1.514</v>
      </c>
      <c r="AK27" s="437">
        <v>1.5509999999999999</v>
      </c>
      <c r="AL27" s="437">
        <v>1.661</v>
      </c>
      <c r="AM27" s="437">
        <v>1.625</v>
      </c>
      <c r="AN27" s="437">
        <v>1.4470000000000001</v>
      </c>
      <c r="AO27" s="437">
        <v>1.7250000000000001</v>
      </c>
      <c r="AP27" s="437">
        <v>1.514</v>
      </c>
      <c r="AQ27" s="437">
        <v>1.5940000000000001</v>
      </c>
      <c r="AR27" s="437">
        <v>1.657</v>
      </c>
      <c r="AS27" s="437">
        <v>1.5620000000000001</v>
      </c>
      <c r="AT27" s="437">
        <v>1.573</v>
      </c>
      <c r="AU27" s="437">
        <v>1.55</v>
      </c>
      <c r="AV27" s="437">
        <v>1.552</v>
      </c>
      <c r="AW27" s="437">
        <v>1.7030000000000001</v>
      </c>
      <c r="AX27" s="437">
        <v>1.754</v>
      </c>
      <c r="AY27" s="437">
        <v>1.679</v>
      </c>
      <c r="AZ27" s="437">
        <v>1.788</v>
      </c>
      <c r="BA27" s="437">
        <v>1.7929999999999999</v>
      </c>
      <c r="BB27" s="437">
        <v>1.7388918519000001</v>
      </c>
      <c r="BC27" s="438">
        <v>1.7188079999999999</v>
      </c>
      <c r="BD27" s="438">
        <v>1.691006</v>
      </c>
      <c r="BE27" s="438">
        <v>1.6340319999999999</v>
      </c>
      <c r="BF27" s="438">
        <v>1.6068849999999999</v>
      </c>
      <c r="BG27" s="438">
        <v>1.588112</v>
      </c>
      <c r="BH27" s="438">
        <v>1.5829310000000001</v>
      </c>
      <c r="BI27" s="438">
        <v>1.5769899999999999</v>
      </c>
      <c r="BJ27" s="438">
        <v>1.5755079999999999</v>
      </c>
      <c r="BK27" s="438">
        <v>1.589947</v>
      </c>
      <c r="BL27" s="438">
        <v>1.588786</v>
      </c>
      <c r="BM27" s="438">
        <v>1.5834889999999999</v>
      </c>
      <c r="BN27" s="438">
        <v>1.566665</v>
      </c>
      <c r="BO27" s="438">
        <v>1.5586340000000001</v>
      </c>
      <c r="BP27" s="438">
        <v>1.5520080000000001</v>
      </c>
      <c r="BQ27" s="438">
        <v>1.550816</v>
      </c>
      <c r="BR27" s="438">
        <v>1.5439769999999999</v>
      </c>
      <c r="BS27" s="438">
        <v>1.5355190000000001</v>
      </c>
      <c r="BT27" s="438">
        <v>1.5200739999999999</v>
      </c>
      <c r="BU27" s="438">
        <v>1.5124089999999999</v>
      </c>
      <c r="BV27" s="438">
        <v>1.507153</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316"/>
      <c r="BD28" s="316"/>
      <c r="BE28" s="316"/>
      <c r="BF28" s="316"/>
      <c r="BG28" s="316"/>
      <c r="BH28" s="316"/>
      <c r="BI28" s="316"/>
      <c r="BJ28" s="316"/>
      <c r="BK28" s="316"/>
      <c r="BL28" s="316"/>
      <c r="BM28" s="316"/>
      <c r="BN28" s="316"/>
      <c r="BO28" s="316"/>
      <c r="BP28" s="316"/>
      <c r="BQ28" s="316"/>
      <c r="BR28" s="316"/>
      <c r="BS28" s="316"/>
      <c r="BT28" s="316"/>
      <c r="BU28" s="316"/>
      <c r="BV28" s="316"/>
    </row>
    <row r="29" spans="1:74" ht="11.15" customHeight="1" x14ac:dyDescent="0.25">
      <c r="A29" s="134"/>
      <c r="B29" s="296" t="s">
        <v>1381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306"/>
      <c r="BD29" s="306"/>
      <c r="BE29" s="306"/>
      <c r="BF29" s="306"/>
      <c r="BG29" s="306"/>
      <c r="BH29" s="306"/>
      <c r="BI29" s="306"/>
      <c r="BJ29" s="306"/>
      <c r="BK29" s="306"/>
      <c r="BL29" s="306"/>
      <c r="BM29" s="306"/>
      <c r="BN29" s="306"/>
      <c r="BO29" s="306"/>
      <c r="BP29" s="306"/>
      <c r="BQ29" s="306"/>
      <c r="BR29" s="306"/>
      <c r="BS29" s="306"/>
      <c r="BT29" s="306"/>
      <c r="BU29" s="306"/>
      <c r="BV29" s="306"/>
    </row>
    <row r="30" spans="1:74" ht="11.15" customHeight="1" x14ac:dyDescent="0.25">
      <c r="A30" s="555" t="s">
        <v>581</v>
      </c>
      <c r="B30" s="556" t="s">
        <v>580</v>
      </c>
      <c r="C30" s="250">
        <v>101.3561</v>
      </c>
      <c r="D30" s="250">
        <v>101.6495</v>
      </c>
      <c r="E30" s="250">
        <v>102.298</v>
      </c>
      <c r="F30" s="250">
        <v>103.40949999999999</v>
      </c>
      <c r="G30" s="250">
        <v>102.5408</v>
      </c>
      <c r="H30" s="250">
        <v>103.3045</v>
      </c>
      <c r="I30" s="250">
        <v>103.5474</v>
      </c>
      <c r="J30" s="250">
        <v>104.16589999999999</v>
      </c>
      <c r="K30" s="250">
        <v>104.1315</v>
      </c>
      <c r="L30" s="250">
        <v>103.98739999999999</v>
      </c>
      <c r="M30" s="250">
        <v>103.9127</v>
      </c>
      <c r="N30" s="250">
        <v>103.867</v>
      </c>
      <c r="O30" s="250">
        <v>103.3023</v>
      </c>
      <c r="P30" s="250">
        <v>102.72799999999999</v>
      </c>
      <c r="Q30" s="250">
        <v>102.8635</v>
      </c>
      <c r="R30" s="250">
        <v>102.2543</v>
      </c>
      <c r="S30" s="250">
        <v>102.45189999999999</v>
      </c>
      <c r="T30" s="250">
        <v>102.384</v>
      </c>
      <c r="U30" s="250">
        <v>102.0568</v>
      </c>
      <c r="V30" s="250">
        <v>102.68819999999999</v>
      </c>
      <c r="W30" s="250">
        <v>102.3143</v>
      </c>
      <c r="X30" s="250">
        <v>101.4645</v>
      </c>
      <c r="Y30" s="250">
        <v>101.9876</v>
      </c>
      <c r="Z30" s="250">
        <v>101.61790000000001</v>
      </c>
      <c r="AA30" s="250">
        <v>101.09180000000001</v>
      </c>
      <c r="AB30" s="250">
        <v>101.32470000000001</v>
      </c>
      <c r="AC30" s="250">
        <v>97.447699999999998</v>
      </c>
      <c r="AD30" s="250">
        <v>84.201800000000006</v>
      </c>
      <c r="AE30" s="250">
        <v>85.843400000000003</v>
      </c>
      <c r="AF30" s="250">
        <v>91.162199999999999</v>
      </c>
      <c r="AG30" s="250">
        <v>94.8887</v>
      </c>
      <c r="AH30" s="250">
        <v>95.892399999999995</v>
      </c>
      <c r="AI30" s="250">
        <v>95.601900000000001</v>
      </c>
      <c r="AJ30" s="250">
        <v>96.645399999999995</v>
      </c>
      <c r="AK30" s="250">
        <v>97.160899999999998</v>
      </c>
      <c r="AL30" s="250">
        <v>98.285399999999996</v>
      </c>
      <c r="AM30" s="250">
        <v>99.407600000000002</v>
      </c>
      <c r="AN30" s="250">
        <v>96.396600000000007</v>
      </c>
      <c r="AO30" s="250">
        <v>99.161799999999999</v>
      </c>
      <c r="AP30" s="250">
        <v>99.241600000000005</v>
      </c>
      <c r="AQ30" s="250">
        <v>99.922600000000003</v>
      </c>
      <c r="AR30" s="250">
        <v>100.4704</v>
      </c>
      <c r="AS30" s="250">
        <v>101.16759999999999</v>
      </c>
      <c r="AT30" s="250">
        <v>101.09269999999999</v>
      </c>
      <c r="AU30" s="250">
        <v>99.860600000000005</v>
      </c>
      <c r="AV30" s="250">
        <v>101.2534</v>
      </c>
      <c r="AW30" s="250">
        <v>102.03740000000001</v>
      </c>
      <c r="AX30" s="250">
        <v>101.64019999999999</v>
      </c>
      <c r="AY30" s="250">
        <v>102.6863</v>
      </c>
      <c r="AZ30" s="250">
        <v>103.6341</v>
      </c>
      <c r="BA30" s="250">
        <v>104.5853</v>
      </c>
      <c r="BB30" s="250">
        <v>105.46292963</v>
      </c>
      <c r="BC30" s="316">
        <v>106.1294</v>
      </c>
      <c r="BD30" s="316">
        <v>106.64749999999999</v>
      </c>
      <c r="BE30" s="316">
        <v>106.82040000000001</v>
      </c>
      <c r="BF30" s="316">
        <v>107.1891</v>
      </c>
      <c r="BG30" s="316">
        <v>107.557</v>
      </c>
      <c r="BH30" s="316">
        <v>107.9303</v>
      </c>
      <c r="BI30" s="316">
        <v>108.2915</v>
      </c>
      <c r="BJ30" s="316">
        <v>108.64709999999999</v>
      </c>
      <c r="BK30" s="316">
        <v>108.9825</v>
      </c>
      <c r="BL30" s="316">
        <v>109.33759999999999</v>
      </c>
      <c r="BM30" s="316">
        <v>109.6979</v>
      </c>
      <c r="BN30" s="316">
        <v>110.0685</v>
      </c>
      <c r="BO30" s="316">
        <v>110.4353</v>
      </c>
      <c r="BP30" s="316">
        <v>110.80329999999999</v>
      </c>
      <c r="BQ30" s="316">
        <v>111.2353</v>
      </c>
      <c r="BR30" s="316">
        <v>111.559</v>
      </c>
      <c r="BS30" s="316">
        <v>111.8369</v>
      </c>
      <c r="BT30" s="316">
        <v>111.97969999999999</v>
      </c>
      <c r="BU30" s="316">
        <v>112.2332</v>
      </c>
      <c r="BV30" s="316">
        <v>112.5081</v>
      </c>
    </row>
    <row r="31" spans="1:74" ht="11.15" customHeight="1" x14ac:dyDescent="0.25">
      <c r="A31" s="297" t="s">
        <v>559</v>
      </c>
      <c r="B31" s="41" t="s">
        <v>899</v>
      </c>
      <c r="C31" s="250">
        <v>100.1512</v>
      </c>
      <c r="D31" s="250">
        <v>101.0804</v>
      </c>
      <c r="E31" s="250">
        <v>101.23869999999999</v>
      </c>
      <c r="F31" s="250">
        <v>101.9111</v>
      </c>
      <c r="G31" s="250">
        <v>101.12220000000001</v>
      </c>
      <c r="H31" s="250">
        <v>101.7276</v>
      </c>
      <c r="I31" s="250">
        <v>101.9494</v>
      </c>
      <c r="J31" s="250">
        <v>102.1579</v>
      </c>
      <c r="K31" s="250">
        <v>102.1361</v>
      </c>
      <c r="L31" s="250">
        <v>101.65860000000001</v>
      </c>
      <c r="M31" s="250">
        <v>101.2411</v>
      </c>
      <c r="N31" s="250">
        <v>101.48820000000001</v>
      </c>
      <c r="O31" s="250">
        <v>100.7316</v>
      </c>
      <c r="P31" s="250">
        <v>100.1606</v>
      </c>
      <c r="Q31" s="250">
        <v>100.0939</v>
      </c>
      <c r="R31" s="250">
        <v>99.314499999999995</v>
      </c>
      <c r="S31" s="250">
        <v>99.422899999999998</v>
      </c>
      <c r="T31" s="250">
        <v>99.611500000000007</v>
      </c>
      <c r="U31" s="250">
        <v>99.213899999999995</v>
      </c>
      <c r="V31" s="250">
        <v>99.759799999999998</v>
      </c>
      <c r="W31" s="250">
        <v>99.134100000000004</v>
      </c>
      <c r="X31" s="250">
        <v>98.439899999999994</v>
      </c>
      <c r="Y31" s="250">
        <v>99.255799999999994</v>
      </c>
      <c r="Z31" s="250">
        <v>99.244900000000001</v>
      </c>
      <c r="AA31" s="250">
        <v>99.006699999999995</v>
      </c>
      <c r="AB31" s="250">
        <v>99.024100000000004</v>
      </c>
      <c r="AC31" s="250">
        <v>94.707099999999997</v>
      </c>
      <c r="AD31" s="250">
        <v>79.674899999999994</v>
      </c>
      <c r="AE31" s="250">
        <v>83.438100000000006</v>
      </c>
      <c r="AF31" s="250">
        <v>89.587000000000003</v>
      </c>
      <c r="AG31" s="250">
        <v>93.277699999999996</v>
      </c>
      <c r="AH31" s="250">
        <v>94.628900000000002</v>
      </c>
      <c r="AI31" s="250">
        <v>94.595100000000002</v>
      </c>
      <c r="AJ31" s="250">
        <v>95.980099999999993</v>
      </c>
      <c r="AK31" s="250">
        <v>96.650899999999993</v>
      </c>
      <c r="AL31" s="250">
        <v>97.323300000000003</v>
      </c>
      <c r="AM31" s="250">
        <v>98.7911</v>
      </c>
      <c r="AN31" s="250">
        <v>94.994600000000005</v>
      </c>
      <c r="AO31" s="250">
        <v>98.251199999999997</v>
      </c>
      <c r="AP31" s="250">
        <v>98.1511</v>
      </c>
      <c r="AQ31" s="250">
        <v>99.100800000000007</v>
      </c>
      <c r="AR31" s="250">
        <v>98.956199999999995</v>
      </c>
      <c r="AS31" s="250">
        <v>100.357</v>
      </c>
      <c r="AT31" s="250">
        <v>99.737399999999994</v>
      </c>
      <c r="AU31" s="250">
        <v>98.861699999999999</v>
      </c>
      <c r="AV31" s="250">
        <v>100.5509</v>
      </c>
      <c r="AW31" s="250">
        <v>101.20440000000001</v>
      </c>
      <c r="AX31" s="250">
        <v>101.1545</v>
      </c>
      <c r="AY31" s="250">
        <v>101.2683</v>
      </c>
      <c r="AZ31" s="250">
        <v>102.50749999999999</v>
      </c>
      <c r="BA31" s="250">
        <v>103.3969</v>
      </c>
      <c r="BB31" s="250">
        <v>104.03161851999999</v>
      </c>
      <c r="BC31" s="316">
        <v>104.6558</v>
      </c>
      <c r="BD31" s="316">
        <v>105.16240000000001</v>
      </c>
      <c r="BE31" s="316">
        <v>105.3485</v>
      </c>
      <c r="BF31" s="316">
        <v>105.7717</v>
      </c>
      <c r="BG31" s="316">
        <v>106.2291</v>
      </c>
      <c r="BH31" s="316">
        <v>106.8</v>
      </c>
      <c r="BI31" s="316">
        <v>107.2668</v>
      </c>
      <c r="BJ31" s="316">
        <v>107.70869999999999</v>
      </c>
      <c r="BK31" s="316">
        <v>108.069</v>
      </c>
      <c r="BL31" s="316">
        <v>108.5034</v>
      </c>
      <c r="BM31" s="316">
        <v>108.9552</v>
      </c>
      <c r="BN31" s="316">
        <v>109.4573</v>
      </c>
      <c r="BO31" s="316">
        <v>109.9196</v>
      </c>
      <c r="BP31" s="316">
        <v>110.3747</v>
      </c>
      <c r="BQ31" s="316">
        <v>110.876</v>
      </c>
      <c r="BR31" s="316">
        <v>111.277</v>
      </c>
      <c r="BS31" s="316">
        <v>111.6309</v>
      </c>
      <c r="BT31" s="316">
        <v>111.85599999999999</v>
      </c>
      <c r="BU31" s="316">
        <v>112.1773</v>
      </c>
      <c r="BV31" s="316">
        <v>112.51300000000001</v>
      </c>
    </row>
    <row r="32" spans="1:74" ht="11.15" customHeight="1" x14ac:dyDescent="0.25">
      <c r="A32" s="557" t="s">
        <v>884</v>
      </c>
      <c r="B32" s="558" t="s">
        <v>900</v>
      </c>
      <c r="C32" s="250">
        <v>99.528000000000006</v>
      </c>
      <c r="D32" s="250">
        <v>100.9777</v>
      </c>
      <c r="E32" s="250">
        <v>99.647800000000004</v>
      </c>
      <c r="F32" s="250">
        <v>100.63979999999999</v>
      </c>
      <c r="G32" s="250">
        <v>100.6086</v>
      </c>
      <c r="H32" s="250">
        <v>100.28660000000001</v>
      </c>
      <c r="I32" s="250">
        <v>101.6718</v>
      </c>
      <c r="J32" s="250">
        <v>101.163</v>
      </c>
      <c r="K32" s="250">
        <v>100.691</v>
      </c>
      <c r="L32" s="250">
        <v>100.38979999999999</v>
      </c>
      <c r="M32" s="250">
        <v>99.510800000000003</v>
      </c>
      <c r="N32" s="250">
        <v>99.215000000000003</v>
      </c>
      <c r="O32" s="250">
        <v>100.7281</v>
      </c>
      <c r="P32" s="250">
        <v>100.7345</v>
      </c>
      <c r="Q32" s="250">
        <v>100.9699</v>
      </c>
      <c r="R32" s="250">
        <v>100.98390000000001</v>
      </c>
      <c r="S32" s="250">
        <v>100.512</v>
      </c>
      <c r="T32" s="250">
        <v>101.7848</v>
      </c>
      <c r="U32" s="250">
        <v>101.0598</v>
      </c>
      <c r="V32" s="250">
        <v>100.3507</v>
      </c>
      <c r="W32" s="250">
        <v>100.3395</v>
      </c>
      <c r="X32" s="250">
        <v>101.5994</v>
      </c>
      <c r="Y32" s="250">
        <v>101.36409999999999</v>
      </c>
      <c r="Z32" s="250">
        <v>102.2242</v>
      </c>
      <c r="AA32" s="250">
        <v>102.0977</v>
      </c>
      <c r="AB32" s="250">
        <v>102.191</v>
      </c>
      <c r="AC32" s="250">
        <v>101.1142</v>
      </c>
      <c r="AD32" s="250">
        <v>91.041399999999996</v>
      </c>
      <c r="AE32" s="250">
        <v>92.963899999999995</v>
      </c>
      <c r="AF32" s="250">
        <v>97.464699999999993</v>
      </c>
      <c r="AG32" s="250">
        <v>97.090500000000006</v>
      </c>
      <c r="AH32" s="250">
        <v>98.473799999999997</v>
      </c>
      <c r="AI32" s="250">
        <v>98.373699999999999</v>
      </c>
      <c r="AJ32" s="250">
        <v>99.373099999999994</v>
      </c>
      <c r="AK32" s="250">
        <v>100.0068</v>
      </c>
      <c r="AL32" s="250">
        <v>100.7891</v>
      </c>
      <c r="AM32" s="250">
        <v>101.4829</v>
      </c>
      <c r="AN32" s="250">
        <v>99.692400000000006</v>
      </c>
      <c r="AO32" s="250">
        <v>102.4663</v>
      </c>
      <c r="AP32" s="250">
        <v>101.3296</v>
      </c>
      <c r="AQ32" s="250">
        <v>100.111</v>
      </c>
      <c r="AR32" s="250">
        <v>100.17440000000001</v>
      </c>
      <c r="AS32" s="250">
        <v>99.457300000000004</v>
      </c>
      <c r="AT32" s="250">
        <v>99.777199999999993</v>
      </c>
      <c r="AU32" s="250">
        <v>99.770600000000002</v>
      </c>
      <c r="AV32" s="250">
        <v>100.8222</v>
      </c>
      <c r="AW32" s="250">
        <v>101.6867</v>
      </c>
      <c r="AX32" s="250">
        <v>101.78279999999999</v>
      </c>
      <c r="AY32" s="250">
        <v>102.7213</v>
      </c>
      <c r="AZ32" s="250">
        <v>104.08240000000001</v>
      </c>
      <c r="BA32" s="250">
        <v>103.8446</v>
      </c>
      <c r="BB32" s="250">
        <v>103.89971481000001</v>
      </c>
      <c r="BC32" s="316">
        <v>104.04349999999999</v>
      </c>
      <c r="BD32" s="316">
        <v>104.16849999999999</v>
      </c>
      <c r="BE32" s="316">
        <v>104.2559</v>
      </c>
      <c r="BF32" s="316">
        <v>104.3573</v>
      </c>
      <c r="BG32" s="316">
        <v>104.45399999999999</v>
      </c>
      <c r="BH32" s="316">
        <v>104.5501</v>
      </c>
      <c r="BI32" s="316">
        <v>104.63420000000001</v>
      </c>
      <c r="BJ32" s="316">
        <v>104.7106</v>
      </c>
      <c r="BK32" s="316">
        <v>104.75749999999999</v>
      </c>
      <c r="BL32" s="316">
        <v>104.8344</v>
      </c>
      <c r="BM32" s="316">
        <v>104.9195</v>
      </c>
      <c r="BN32" s="316">
        <v>105.01479999999999</v>
      </c>
      <c r="BO32" s="316">
        <v>105.11539999999999</v>
      </c>
      <c r="BP32" s="316">
        <v>105.223</v>
      </c>
      <c r="BQ32" s="316">
        <v>105.35</v>
      </c>
      <c r="BR32" s="316">
        <v>105.4623</v>
      </c>
      <c r="BS32" s="316">
        <v>105.5724</v>
      </c>
      <c r="BT32" s="316">
        <v>105.6593</v>
      </c>
      <c r="BU32" s="316">
        <v>105.7805</v>
      </c>
      <c r="BV32" s="316">
        <v>105.9151</v>
      </c>
    </row>
    <row r="33" spans="1:74" ht="11.15" customHeight="1" x14ac:dyDescent="0.25">
      <c r="A33" s="557" t="s">
        <v>885</v>
      </c>
      <c r="B33" s="558" t="s">
        <v>901</v>
      </c>
      <c r="C33" s="250">
        <v>97.942300000000003</v>
      </c>
      <c r="D33" s="250">
        <v>97.357600000000005</v>
      </c>
      <c r="E33" s="250">
        <v>98.6477</v>
      </c>
      <c r="F33" s="250">
        <v>99.16</v>
      </c>
      <c r="G33" s="250">
        <v>99.096299999999999</v>
      </c>
      <c r="H33" s="250">
        <v>98.786299999999997</v>
      </c>
      <c r="I33" s="250">
        <v>100.2213</v>
      </c>
      <c r="J33" s="250">
        <v>99.263300000000001</v>
      </c>
      <c r="K33" s="250">
        <v>99.575400000000002</v>
      </c>
      <c r="L33" s="250">
        <v>99.617800000000003</v>
      </c>
      <c r="M33" s="250">
        <v>99.863600000000005</v>
      </c>
      <c r="N33" s="250">
        <v>100.1003</v>
      </c>
      <c r="O33" s="250">
        <v>99.703800000000001</v>
      </c>
      <c r="P33" s="250">
        <v>98.911299999999997</v>
      </c>
      <c r="Q33" s="250">
        <v>98.350399999999993</v>
      </c>
      <c r="R33" s="250">
        <v>98.354900000000001</v>
      </c>
      <c r="S33" s="250">
        <v>98.073400000000007</v>
      </c>
      <c r="T33" s="250">
        <v>95.608199999999997</v>
      </c>
      <c r="U33" s="250">
        <v>97.585800000000006</v>
      </c>
      <c r="V33" s="250">
        <v>99.139700000000005</v>
      </c>
      <c r="W33" s="250">
        <v>98.976200000000006</v>
      </c>
      <c r="X33" s="250">
        <v>98.649199999999993</v>
      </c>
      <c r="Y33" s="250">
        <v>98.403300000000002</v>
      </c>
      <c r="Z33" s="250">
        <v>98.455399999999997</v>
      </c>
      <c r="AA33" s="250">
        <v>99.419399999999996</v>
      </c>
      <c r="AB33" s="250">
        <v>99.075299999999999</v>
      </c>
      <c r="AC33" s="250">
        <v>99.880700000000004</v>
      </c>
      <c r="AD33" s="250">
        <v>95.218100000000007</v>
      </c>
      <c r="AE33" s="250">
        <v>89.476900000000001</v>
      </c>
      <c r="AF33" s="250">
        <v>89.851799999999997</v>
      </c>
      <c r="AG33" s="250">
        <v>89.890199999999993</v>
      </c>
      <c r="AH33" s="250">
        <v>90.219499999999996</v>
      </c>
      <c r="AI33" s="250">
        <v>91.988900000000001</v>
      </c>
      <c r="AJ33" s="250">
        <v>94.560900000000004</v>
      </c>
      <c r="AK33" s="250">
        <v>95.3536</v>
      </c>
      <c r="AL33" s="250">
        <v>94.924899999999994</v>
      </c>
      <c r="AM33" s="250">
        <v>93.232900000000001</v>
      </c>
      <c r="AN33" s="250">
        <v>92.433499999999995</v>
      </c>
      <c r="AO33" s="250">
        <v>96.143000000000001</v>
      </c>
      <c r="AP33" s="250">
        <v>95.5261</v>
      </c>
      <c r="AQ33" s="250">
        <v>95.782200000000003</v>
      </c>
      <c r="AR33" s="250">
        <v>93.765100000000004</v>
      </c>
      <c r="AS33" s="250">
        <v>94.789599999999993</v>
      </c>
      <c r="AT33" s="250">
        <v>95.322000000000003</v>
      </c>
      <c r="AU33" s="250">
        <v>95.443700000000007</v>
      </c>
      <c r="AV33" s="250">
        <v>94.078400000000002</v>
      </c>
      <c r="AW33" s="250">
        <v>93.407600000000002</v>
      </c>
      <c r="AX33" s="250">
        <v>94.237200000000001</v>
      </c>
      <c r="AY33" s="250">
        <v>95.439300000000003</v>
      </c>
      <c r="AZ33" s="250">
        <v>97.1143</v>
      </c>
      <c r="BA33" s="250">
        <v>96.466099999999997</v>
      </c>
      <c r="BB33" s="250">
        <v>96.939015556000001</v>
      </c>
      <c r="BC33" s="316">
        <v>97.111760000000004</v>
      </c>
      <c r="BD33" s="316">
        <v>97.208420000000004</v>
      </c>
      <c r="BE33" s="316">
        <v>97.080340000000007</v>
      </c>
      <c r="BF33" s="316">
        <v>97.136319999999998</v>
      </c>
      <c r="BG33" s="316">
        <v>97.227699999999999</v>
      </c>
      <c r="BH33" s="316">
        <v>97.457909999999998</v>
      </c>
      <c r="BI33" s="316">
        <v>97.542529999999999</v>
      </c>
      <c r="BJ33" s="316">
        <v>97.584999999999994</v>
      </c>
      <c r="BK33" s="316">
        <v>97.479069999999993</v>
      </c>
      <c r="BL33" s="316">
        <v>97.516890000000004</v>
      </c>
      <c r="BM33" s="316">
        <v>97.592209999999994</v>
      </c>
      <c r="BN33" s="316">
        <v>97.745940000000004</v>
      </c>
      <c r="BO33" s="316">
        <v>97.865629999999996</v>
      </c>
      <c r="BP33" s="316">
        <v>97.992159999999998</v>
      </c>
      <c r="BQ33" s="316">
        <v>98.156700000000001</v>
      </c>
      <c r="BR33" s="316">
        <v>98.273539999999997</v>
      </c>
      <c r="BS33" s="316">
        <v>98.373850000000004</v>
      </c>
      <c r="BT33" s="316">
        <v>98.405479999999997</v>
      </c>
      <c r="BU33" s="316">
        <v>98.51182</v>
      </c>
      <c r="BV33" s="316">
        <v>98.640730000000005</v>
      </c>
    </row>
    <row r="34" spans="1:74" ht="11.15" customHeight="1" x14ac:dyDescent="0.25">
      <c r="A34" s="557" t="s">
        <v>886</v>
      </c>
      <c r="B34" s="558" t="s">
        <v>902</v>
      </c>
      <c r="C34" s="250">
        <v>99.764799999999994</v>
      </c>
      <c r="D34" s="250">
        <v>99.237700000000004</v>
      </c>
      <c r="E34" s="250">
        <v>99.509699999999995</v>
      </c>
      <c r="F34" s="250">
        <v>99.938599999999994</v>
      </c>
      <c r="G34" s="250">
        <v>100.0446</v>
      </c>
      <c r="H34" s="250">
        <v>99.974199999999996</v>
      </c>
      <c r="I34" s="250">
        <v>100.1778</v>
      </c>
      <c r="J34" s="250">
        <v>100.66800000000001</v>
      </c>
      <c r="K34" s="250">
        <v>100.76</v>
      </c>
      <c r="L34" s="250">
        <v>100.107</v>
      </c>
      <c r="M34" s="250">
        <v>99.186599999999999</v>
      </c>
      <c r="N34" s="250">
        <v>99.885000000000005</v>
      </c>
      <c r="O34" s="250">
        <v>101.0766</v>
      </c>
      <c r="P34" s="250">
        <v>97.395799999999994</v>
      </c>
      <c r="Q34" s="250">
        <v>98.621899999999997</v>
      </c>
      <c r="R34" s="250">
        <v>98.462999999999994</v>
      </c>
      <c r="S34" s="250">
        <v>99.100099999999998</v>
      </c>
      <c r="T34" s="250">
        <v>99.816100000000006</v>
      </c>
      <c r="U34" s="250">
        <v>100.771</v>
      </c>
      <c r="V34" s="250">
        <v>101.2766</v>
      </c>
      <c r="W34" s="250">
        <v>100.5831</v>
      </c>
      <c r="X34" s="250">
        <v>98.844899999999996</v>
      </c>
      <c r="Y34" s="250">
        <v>98.257099999999994</v>
      </c>
      <c r="Z34" s="250">
        <v>98.611199999999997</v>
      </c>
      <c r="AA34" s="250">
        <v>100.8317</v>
      </c>
      <c r="AB34" s="250">
        <v>99.577200000000005</v>
      </c>
      <c r="AC34" s="250">
        <v>93.476699999999994</v>
      </c>
      <c r="AD34" s="250">
        <v>75.889200000000002</v>
      </c>
      <c r="AE34" s="250">
        <v>76.441900000000004</v>
      </c>
      <c r="AF34" s="250">
        <v>79.575199999999995</v>
      </c>
      <c r="AG34" s="250">
        <v>84.037000000000006</v>
      </c>
      <c r="AH34" s="250">
        <v>84.004900000000006</v>
      </c>
      <c r="AI34" s="250">
        <v>83.809700000000007</v>
      </c>
      <c r="AJ34" s="250">
        <v>85.827299999999994</v>
      </c>
      <c r="AK34" s="250">
        <v>85.7196</v>
      </c>
      <c r="AL34" s="250">
        <v>88.471599999999995</v>
      </c>
      <c r="AM34" s="250">
        <v>91.663200000000003</v>
      </c>
      <c r="AN34" s="250">
        <v>85.243600000000001</v>
      </c>
      <c r="AO34" s="250">
        <v>94.563999999999993</v>
      </c>
      <c r="AP34" s="250">
        <v>95.946899999999999</v>
      </c>
      <c r="AQ34" s="250">
        <v>96.136799999999994</v>
      </c>
      <c r="AR34" s="250">
        <v>95.647900000000007</v>
      </c>
      <c r="AS34" s="250">
        <v>95.496899999999997</v>
      </c>
      <c r="AT34" s="250">
        <v>94.623199999999997</v>
      </c>
      <c r="AU34" s="250">
        <v>94.858400000000003</v>
      </c>
      <c r="AV34" s="250">
        <v>96.335599999999999</v>
      </c>
      <c r="AW34" s="250">
        <v>96.572400000000002</v>
      </c>
      <c r="AX34" s="250">
        <v>95.347399999999993</v>
      </c>
      <c r="AY34" s="250">
        <v>93.873500000000007</v>
      </c>
      <c r="AZ34" s="250">
        <v>96.126599999999996</v>
      </c>
      <c r="BA34" s="250">
        <v>96.818799999999996</v>
      </c>
      <c r="BB34" s="250">
        <v>97.129363703999999</v>
      </c>
      <c r="BC34" s="316">
        <v>97.64188</v>
      </c>
      <c r="BD34" s="316">
        <v>98.004990000000006</v>
      </c>
      <c r="BE34" s="316">
        <v>98.029589999999999</v>
      </c>
      <c r="BF34" s="316">
        <v>98.235720000000001</v>
      </c>
      <c r="BG34" s="316">
        <v>98.434259999999995</v>
      </c>
      <c r="BH34" s="316">
        <v>98.649460000000005</v>
      </c>
      <c r="BI34" s="316">
        <v>98.814670000000007</v>
      </c>
      <c r="BJ34" s="316">
        <v>98.954120000000003</v>
      </c>
      <c r="BK34" s="316">
        <v>99.043599999999998</v>
      </c>
      <c r="BL34" s="316">
        <v>99.149690000000007</v>
      </c>
      <c r="BM34" s="316">
        <v>99.248180000000005</v>
      </c>
      <c r="BN34" s="316">
        <v>99.355450000000005</v>
      </c>
      <c r="BO34" s="316">
        <v>99.426460000000006</v>
      </c>
      <c r="BP34" s="316">
        <v>99.477590000000006</v>
      </c>
      <c r="BQ34" s="316">
        <v>99.491470000000007</v>
      </c>
      <c r="BR34" s="316">
        <v>99.515870000000007</v>
      </c>
      <c r="BS34" s="316">
        <v>99.533420000000007</v>
      </c>
      <c r="BT34" s="316">
        <v>99.503749999999997</v>
      </c>
      <c r="BU34" s="316">
        <v>99.537869999999998</v>
      </c>
      <c r="BV34" s="316">
        <v>99.595420000000004</v>
      </c>
    </row>
    <row r="35" spans="1:74" ht="11.15" customHeight="1" x14ac:dyDescent="0.25">
      <c r="A35" s="557" t="s">
        <v>887</v>
      </c>
      <c r="B35" s="558" t="s">
        <v>903</v>
      </c>
      <c r="C35" s="250">
        <v>98.366200000000006</v>
      </c>
      <c r="D35" s="250">
        <v>98.871099999999998</v>
      </c>
      <c r="E35" s="250">
        <v>98.846299999999999</v>
      </c>
      <c r="F35" s="250">
        <v>99.427400000000006</v>
      </c>
      <c r="G35" s="250">
        <v>99.223600000000005</v>
      </c>
      <c r="H35" s="250">
        <v>99.329300000000003</v>
      </c>
      <c r="I35" s="250">
        <v>99.83</v>
      </c>
      <c r="J35" s="250">
        <v>98.575199999999995</v>
      </c>
      <c r="K35" s="250">
        <v>98.099900000000005</v>
      </c>
      <c r="L35" s="250">
        <v>97.588300000000004</v>
      </c>
      <c r="M35" s="250">
        <v>98.047399999999996</v>
      </c>
      <c r="N35" s="250">
        <v>97.558300000000003</v>
      </c>
      <c r="O35" s="250">
        <v>96.562100000000001</v>
      </c>
      <c r="P35" s="250">
        <v>96.613500000000002</v>
      </c>
      <c r="Q35" s="250">
        <v>96.180499999999995</v>
      </c>
      <c r="R35" s="250">
        <v>95.610200000000006</v>
      </c>
      <c r="S35" s="250">
        <v>94.855599999999995</v>
      </c>
      <c r="T35" s="250">
        <v>94.558700000000002</v>
      </c>
      <c r="U35" s="250">
        <v>95.185199999999995</v>
      </c>
      <c r="V35" s="250">
        <v>95.978700000000003</v>
      </c>
      <c r="W35" s="250">
        <v>95.5869</v>
      </c>
      <c r="X35" s="250">
        <v>95.254999999999995</v>
      </c>
      <c r="Y35" s="250">
        <v>94.635599999999997</v>
      </c>
      <c r="Z35" s="250">
        <v>94.244600000000005</v>
      </c>
      <c r="AA35" s="250">
        <v>94.670100000000005</v>
      </c>
      <c r="AB35" s="250">
        <v>94.586600000000004</v>
      </c>
      <c r="AC35" s="250">
        <v>95.652900000000002</v>
      </c>
      <c r="AD35" s="250">
        <v>89.501099999999994</v>
      </c>
      <c r="AE35" s="250">
        <v>89.837999999999994</v>
      </c>
      <c r="AF35" s="250">
        <v>90.282399999999996</v>
      </c>
      <c r="AG35" s="250">
        <v>91.695599999999999</v>
      </c>
      <c r="AH35" s="250">
        <v>92.898600000000002</v>
      </c>
      <c r="AI35" s="250">
        <v>92.781800000000004</v>
      </c>
      <c r="AJ35" s="250">
        <v>94.417299999999997</v>
      </c>
      <c r="AK35" s="250">
        <v>94.469300000000004</v>
      </c>
      <c r="AL35" s="250">
        <v>95.237099999999998</v>
      </c>
      <c r="AM35" s="250">
        <v>95.075500000000005</v>
      </c>
      <c r="AN35" s="250">
        <v>87.798299999999998</v>
      </c>
      <c r="AO35" s="250">
        <v>92.467299999999994</v>
      </c>
      <c r="AP35" s="250">
        <v>97.369799999999998</v>
      </c>
      <c r="AQ35" s="250">
        <v>100.02849999999999</v>
      </c>
      <c r="AR35" s="250">
        <v>100.45</v>
      </c>
      <c r="AS35" s="250">
        <v>100.2059</v>
      </c>
      <c r="AT35" s="250">
        <v>100.0489</v>
      </c>
      <c r="AU35" s="250">
        <v>98.52</v>
      </c>
      <c r="AV35" s="250">
        <v>100.2589</v>
      </c>
      <c r="AW35" s="250">
        <v>100.46599999999999</v>
      </c>
      <c r="AX35" s="250">
        <v>100.9064</v>
      </c>
      <c r="AY35" s="250">
        <v>100.264</v>
      </c>
      <c r="AZ35" s="250">
        <v>100.8946</v>
      </c>
      <c r="BA35" s="250">
        <v>101.5705</v>
      </c>
      <c r="BB35" s="250">
        <v>101.49768519</v>
      </c>
      <c r="BC35" s="316">
        <v>101.6935</v>
      </c>
      <c r="BD35" s="316">
        <v>101.8305</v>
      </c>
      <c r="BE35" s="316">
        <v>101.70489999999999</v>
      </c>
      <c r="BF35" s="316">
        <v>101.8768</v>
      </c>
      <c r="BG35" s="316">
        <v>102.1426</v>
      </c>
      <c r="BH35" s="316">
        <v>102.6562</v>
      </c>
      <c r="BI35" s="316">
        <v>102.99420000000001</v>
      </c>
      <c r="BJ35" s="316">
        <v>103.31059999999999</v>
      </c>
      <c r="BK35" s="316">
        <v>103.55159999999999</v>
      </c>
      <c r="BL35" s="316">
        <v>103.86490000000001</v>
      </c>
      <c r="BM35" s="316">
        <v>104.1968</v>
      </c>
      <c r="BN35" s="316">
        <v>104.56010000000001</v>
      </c>
      <c r="BO35" s="316">
        <v>104.9196</v>
      </c>
      <c r="BP35" s="316">
        <v>105.2881</v>
      </c>
      <c r="BQ35" s="316">
        <v>105.7542</v>
      </c>
      <c r="BR35" s="316">
        <v>106.0741</v>
      </c>
      <c r="BS35" s="316">
        <v>106.3364</v>
      </c>
      <c r="BT35" s="316">
        <v>106.43429999999999</v>
      </c>
      <c r="BU35" s="316">
        <v>106.6615</v>
      </c>
      <c r="BV35" s="316">
        <v>106.91119999999999</v>
      </c>
    </row>
    <row r="36" spans="1:74" ht="11.15" customHeight="1" x14ac:dyDescent="0.25">
      <c r="A36" s="557" t="s">
        <v>888</v>
      </c>
      <c r="B36" s="558" t="s">
        <v>904</v>
      </c>
      <c r="C36" s="250">
        <v>98.009200000000007</v>
      </c>
      <c r="D36" s="250">
        <v>102.1339</v>
      </c>
      <c r="E36" s="250">
        <v>100.6327</v>
      </c>
      <c r="F36" s="250">
        <v>101.7222</v>
      </c>
      <c r="G36" s="250">
        <v>101.7046</v>
      </c>
      <c r="H36" s="250">
        <v>100.8314</v>
      </c>
      <c r="I36" s="250">
        <v>100.8329</v>
      </c>
      <c r="J36" s="250">
        <v>100.4935</v>
      </c>
      <c r="K36" s="250">
        <v>99.153599999999997</v>
      </c>
      <c r="L36" s="250">
        <v>100.0564</v>
      </c>
      <c r="M36" s="250">
        <v>98.549700000000001</v>
      </c>
      <c r="N36" s="250">
        <v>100.4761</v>
      </c>
      <c r="O36" s="250">
        <v>100.6221</v>
      </c>
      <c r="P36" s="250">
        <v>96.953199999999995</v>
      </c>
      <c r="Q36" s="250">
        <v>97.343599999999995</v>
      </c>
      <c r="R36" s="250">
        <v>98.033199999999994</v>
      </c>
      <c r="S36" s="250">
        <v>97.982600000000005</v>
      </c>
      <c r="T36" s="250">
        <v>98.186000000000007</v>
      </c>
      <c r="U36" s="250">
        <v>97.632400000000004</v>
      </c>
      <c r="V36" s="250">
        <v>98.444199999999995</v>
      </c>
      <c r="W36" s="250">
        <v>98.867900000000006</v>
      </c>
      <c r="X36" s="250">
        <v>97.519400000000005</v>
      </c>
      <c r="Y36" s="250">
        <v>96.743499999999997</v>
      </c>
      <c r="Z36" s="250">
        <v>98.274299999999997</v>
      </c>
      <c r="AA36" s="250">
        <v>101.4855</v>
      </c>
      <c r="AB36" s="250">
        <v>101.51139999999999</v>
      </c>
      <c r="AC36" s="250">
        <v>96.246499999999997</v>
      </c>
      <c r="AD36" s="250">
        <v>81.807299999999998</v>
      </c>
      <c r="AE36" s="250">
        <v>89.259200000000007</v>
      </c>
      <c r="AF36" s="250">
        <v>93.135599999999997</v>
      </c>
      <c r="AG36" s="250">
        <v>95.016400000000004</v>
      </c>
      <c r="AH36" s="250">
        <v>95.019000000000005</v>
      </c>
      <c r="AI36" s="250">
        <v>93.865899999999996</v>
      </c>
      <c r="AJ36" s="250">
        <v>96.6066</v>
      </c>
      <c r="AK36" s="250">
        <v>97.798400000000001</v>
      </c>
      <c r="AL36" s="250">
        <v>100.87609999999999</v>
      </c>
      <c r="AM36" s="250">
        <v>99.668400000000005</v>
      </c>
      <c r="AN36" s="250">
        <v>94.863</v>
      </c>
      <c r="AO36" s="250">
        <v>97.566199999999995</v>
      </c>
      <c r="AP36" s="250">
        <v>96.571399999999997</v>
      </c>
      <c r="AQ36" s="250">
        <v>94.359899999999996</v>
      </c>
      <c r="AR36" s="250">
        <v>95.230800000000002</v>
      </c>
      <c r="AS36" s="250">
        <v>96.356499999999997</v>
      </c>
      <c r="AT36" s="250">
        <v>96.74</v>
      </c>
      <c r="AU36" s="250">
        <v>96.988699999999994</v>
      </c>
      <c r="AV36" s="250">
        <v>96.653199999999998</v>
      </c>
      <c r="AW36" s="250">
        <v>99.671199999999999</v>
      </c>
      <c r="AX36" s="250">
        <v>101.35550000000001</v>
      </c>
      <c r="AY36" s="250">
        <v>102.0423</v>
      </c>
      <c r="AZ36" s="250">
        <v>106.0612</v>
      </c>
      <c r="BA36" s="250">
        <v>104.83969999999999</v>
      </c>
      <c r="BB36" s="250">
        <v>105.17993333</v>
      </c>
      <c r="BC36" s="316">
        <v>105.4477</v>
      </c>
      <c r="BD36" s="316">
        <v>105.6165</v>
      </c>
      <c r="BE36" s="316">
        <v>105.57170000000001</v>
      </c>
      <c r="BF36" s="316">
        <v>105.6284</v>
      </c>
      <c r="BG36" s="316">
        <v>105.67189999999999</v>
      </c>
      <c r="BH36" s="316">
        <v>105.6767</v>
      </c>
      <c r="BI36" s="316">
        <v>105.7131</v>
      </c>
      <c r="BJ36" s="316">
        <v>105.75539999999999</v>
      </c>
      <c r="BK36" s="316">
        <v>105.7693</v>
      </c>
      <c r="BL36" s="316">
        <v>105.84950000000001</v>
      </c>
      <c r="BM36" s="316">
        <v>105.9615</v>
      </c>
      <c r="BN36" s="316">
        <v>106.10290000000001</v>
      </c>
      <c r="BO36" s="316">
        <v>106.28060000000001</v>
      </c>
      <c r="BP36" s="316">
        <v>106.4922</v>
      </c>
      <c r="BQ36" s="316">
        <v>106.78019999999999</v>
      </c>
      <c r="BR36" s="316">
        <v>107.02760000000001</v>
      </c>
      <c r="BS36" s="316">
        <v>107.27679999999999</v>
      </c>
      <c r="BT36" s="316">
        <v>107.52460000000001</v>
      </c>
      <c r="BU36" s="316">
        <v>107.7801</v>
      </c>
      <c r="BV36" s="316">
        <v>108.0398</v>
      </c>
    </row>
    <row r="37" spans="1:74" ht="11.15" customHeight="1" x14ac:dyDescent="0.25">
      <c r="A37" s="557" t="s">
        <v>889</v>
      </c>
      <c r="B37" s="558" t="s">
        <v>905</v>
      </c>
      <c r="C37" s="250">
        <v>100.66</v>
      </c>
      <c r="D37" s="250">
        <v>101.8378</v>
      </c>
      <c r="E37" s="250">
        <v>102.9847</v>
      </c>
      <c r="F37" s="250">
        <v>102.446</v>
      </c>
      <c r="G37" s="250">
        <v>103.033</v>
      </c>
      <c r="H37" s="250">
        <v>103.0185</v>
      </c>
      <c r="I37" s="250">
        <v>102.73779999999999</v>
      </c>
      <c r="J37" s="250">
        <v>103.52679999999999</v>
      </c>
      <c r="K37" s="250">
        <v>104.3295</v>
      </c>
      <c r="L37" s="250">
        <v>104.92010000000001</v>
      </c>
      <c r="M37" s="250">
        <v>104.88890000000001</v>
      </c>
      <c r="N37" s="250">
        <v>103.94499999999999</v>
      </c>
      <c r="O37" s="250">
        <v>101.4575</v>
      </c>
      <c r="P37" s="250">
        <v>100.0478</v>
      </c>
      <c r="Q37" s="250">
        <v>100.3412</v>
      </c>
      <c r="R37" s="250">
        <v>100.94199999999999</v>
      </c>
      <c r="S37" s="250">
        <v>99.638000000000005</v>
      </c>
      <c r="T37" s="250">
        <v>97.617199999999997</v>
      </c>
      <c r="U37" s="250">
        <v>97.802000000000007</v>
      </c>
      <c r="V37" s="250">
        <v>99.166499999999999</v>
      </c>
      <c r="W37" s="250">
        <v>98.301400000000001</v>
      </c>
      <c r="X37" s="250">
        <v>96.2714</v>
      </c>
      <c r="Y37" s="250">
        <v>96.188999999999993</v>
      </c>
      <c r="Z37" s="250">
        <v>97.891499999999994</v>
      </c>
      <c r="AA37" s="250">
        <v>98.485699999999994</v>
      </c>
      <c r="AB37" s="250">
        <v>96.045599999999993</v>
      </c>
      <c r="AC37" s="250">
        <v>93.126499999999993</v>
      </c>
      <c r="AD37" s="250">
        <v>72.87</v>
      </c>
      <c r="AE37" s="250">
        <v>70.461299999999994</v>
      </c>
      <c r="AF37" s="250">
        <v>75.311300000000003</v>
      </c>
      <c r="AG37" s="250">
        <v>79.540899999999993</v>
      </c>
      <c r="AH37" s="250">
        <v>83.485799999999998</v>
      </c>
      <c r="AI37" s="250">
        <v>86.9328</v>
      </c>
      <c r="AJ37" s="250">
        <v>89.056899999999999</v>
      </c>
      <c r="AK37" s="250">
        <v>91.521500000000003</v>
      </c>
      <c r="AL37" s="250">
        <v>90.260199999999998</v>
      </c>
      <c r="AM37" s="250">
        <v>91.631799999999998</v>
      </c>
      <c r="AN37" s="250">
        <v>91.579700000000003</v>
      </c>
      <c r="AO37" s="250">
        <v>94.016900000000007</v>
      </c>
      <c r="AP37" s="250">
        <v>97.290899999999993</v>
      </c>
      <c r="AQ37" s="250">
        <v>95.642700000000005</v>
      </c>
      <c r="AR37" s="250">
        <v>97.204499999999996</v>
      </c>
      <c r="AS37" s="250">
        <v>98.710599999999999</v>
      </c>
      <c r="AT37" s="250">
        <v>98.308700000000002</v>
      </c>
      <c r="AU37" s="250">
        <v>97.135199999999998</v>
      </c>
      <c r="AV37" s="250">
        <v>99.192899999999995</v>
      </c>
      <c r="AW37" s="250">
        <v>99.578599999999994</v>
      </c>
      <c r="AX37" s="250">
        <v>99.086799999999997</v>
      </c>
      <c r="AY37" s="250">
        <v>96.650199999999998</v>
      </c>
      <c r="AZ37" s="250">
        <v>98.833600000000004</v>
      </c>
      <c r="BA37" s="250">
        <v>97.161000000000001</v>
      </c>
      <c r="BB37" s="250">
        <v>98.850134073999996</v>
      </c>
      <c r="BC37" s="316">
        <v>99.310890000000001</v>
      </c>
      <c r="BD37" s="316">
        <v>99.657539999999997</v>
      </c>
      <c r="BE37" s="316">
        <v>99.493179999999995</v>
      </c>
      <c r="BF37" s="316">
        <v>99.909300000000002</v>
      </c>
      <c r="BG37" s="316">
        <v>100.509</v>
      </c>
      <c r="BH37" s="316">
        <v>101.8098</v>
      </c>
      <c r="BI37" s="316">
        <v>102.38849999999999</v>
      </c>
      <c r="BJ37" s="316">
        <v>102.7628</v>
      </c>
      <c r="BK37" s="316">
        <v>102.4688</v>
      </c>
      <c r="BL37" s="316">
        <v>102.7816</v>
      </c>
      <c r="BM37" s="316">
        <v>103.2376</v>
      </c>
      <c r="BN37" s="316">
        <v>104.0047</v>
      </c>
      <c r="BO37" s="316">
        <v>104.6211</v>
      </c>
      <c r="BP37" s="316">
        <v>105.2548</v>
      </c>
      <c r="BQ37" s="316">
        <v>106.1698</v>
      </c>
      <c r="BR37" s="316">
        <v>106.63979999999999</v>
      </c>
      <c r="BS37" s="316">
        <v>106.9288</v>
      </c>
      <c r="BT37" s="316">
        <v>106.52509999999999</v>
      </c>
      <c r="BU37" s="316">
        <v>106.8361</v>
      </c>
      <c r="BV37" s="316">
        <v>107.35</v>
      </c>
    </row>
    <row r="38" spans="1:74" ht="11.15" customHeight="1" x14ac:dyDescent="0.25">
      <c r="A38" s="297" t="s">
        <v>879</v>
      </c>
      <c r="B38" s="41" t="s">
        <v>906</v>
      </c>
      <c r="C38" s="250">
        <v>98.941548218999998</v>
      </c>
      <c r="D38" s="250">
        <v>100.32506282999999</v>
      </c>
      <c r="E38" s="250">
        <v>100.71472161</v>
      </c>
      <c r="F38" s="250">
        <v>100.85243611</v>
      </c>
      <c r="G38" s="250">
        <v>101.38270568999999</v>
      </c>
      <c r="H38" s="250">
        <v>101.30815661</v>
      </c>
      <c r="I38" s="250">
        <v>101.45016119</v>
      </c>
      <c r="J38" s="250">
        <v>101.4769421</v>
      </c>
      <c r="K38" s="250">
        <v>101.25048221999999</v>
      </c>
      <c r="L38" s="250">
        <v>101.15282462</v>
      </c>
      <c r="M38" s="250">
        <v>100.52947682999999</v>
      </c>
      <c r="N38" s="250">
        <v>100.89211557</v>
      </c>
      <c r="O38" s="250">
        <v>100.22180358999999</v>
      </c>
      <c r="P38" s="250">
        <v>97.895466069999998</v>
      </c>
      <c r="Q38" s="250">
        <v>97.866259743000001</v>
      </c>
      <c r="R38" s="250">
        <v>98.227793481999996</v>
      </c>
      <c r="S38" s="250">
        <v>97.669411652999997</v>
      </c>
      <c r="T38" s="250">
        <v>96.955606273000001</v>
      </c>
      <c r="U38" s="250">
        <v>97.206968196999995</v>
      </c>
      <c r="V38" s="250">
        <v>98.119646248999999</v>
      </c>
      <c r="W38" s="250">
        <v>97.849092397999996</v>
      </c>
      <c r="X38" s="250">
        <v>96.518597381000006</v>
      </c>
      <c r="Y38" s="250">
        <v>95.980251851000006</v>
      </c>
      <c r="Z38" s="250">
        <v>96.938968048000007</v>
      </c>
      <c r="AA38" s="250">
        <v>98.478498986000005</v>
      </c>
      <c r="AB38" s="250">
        <v>97.577349999000006</v>
      </c>
      <c r="AC38" s="250">
        <v>94.510092804999999</v>
      </c>
      <c r="AD38" s="250">
        <v>79.331659729999998</v>
      </c>
      <c r="AE38" s="250">
        <v>80.361323337000002</v>
      </c>
      <c r="AF38" s="250">
        <v>83.833589829999994</v>
      </c>
      <c r="AG38" s="250">
        <v>86.632700744000005</v>
      </c>
      <c r="AH38" s="250">
        <v>88.127464834999998</v>
      </c>
      <c r="AI38" s="250">
        <v>89.228891261000001</v>
      </c>
      <c r="AJ38" s="250">
        <v>91.702737646000003</v>
      </c>
      <c r="AK38" s="250">
        <v>93.020343553000004</v>
      </c>
      <c r="AL38" s="250">
        <v>93.749311384999999</v>
      </c>
      <c r="AM38" s="250">
        <v>94.278713737000004</v>
      </c>
      <c r="AN38" s="250">
        <v>88.737375975999996</v>
      </c>
      <c r="AO38" s="250">
        <v>93.780616873</v>
      </c>
      <c r="AP38" s="250">
        <v>96.237375731</v>
      </c>
      <c r="AQ38" s="250">
        <v>96.090696328999996</v>
      </c>
      <c r="AR38" s="250">
        <v>96.741075137999999</v>
      </c>
      <c r="AS38" s="250">
        <v>97.146347055000007</v>
      </c>
      <c r="AT38" s="250">
        <v>96.618372550999993</v>
      </c>
      <c r="AU38" s="250">
        <v>95.429865925000001</v>
      </c>
      <c r="AV38" s="250">
        <v>96.829133724000002</v>
      </c>
      <c r="AW38" s="250">
        <v>97.668866575999999</v>
      </c>
      <c r="AX38" s="250">
        <v>97.699273794999996</v>
      </c>
      <c r="AY38" s="250">
        <v>96.800135237000006</v>
      </c>
      <c r="AZ38" s="250">
        <v>99.260935598000003</v>
      </c>
      <c r="BA38" s="250">
        <v>98.675972247999994</v>
      </c>
      <c r="BB38" s="250">
        <v>99.304989711000005</v>
      </c>
      <c r="BC38" s="316">
        <v>99.636240000000001</v>
      </c>
      <c r="BD38" s="316">
        <v>99.84845</v>
      </c>
      <c r="BE38" s="316">
        <v>99.655119999999997</v>
      </c>
      <c r="BF38" s="316">
        <v>99.844110000000001</v>
      </c>
      <c r="BG38" s="316">
        <v>100.1289</v>
      </c>
      <c r="BH38" s="316">
        <v>100.7419</v>
      </c>
      <c r="BI38" s="316">
        <v>101.0442</v>
      </c>
      <c r="BJ38" s="316">
        <v>101.268</v>
      </c>
      <c r="BK38" s="316">
        <v>101.2272</v>
      </c>
      <c r="BL38" s="316">
        <v>101.434</v>
      </c>
      <c r="BM38" s="316">
        <v>101.7021</v>
      </c>
      <c r="BN38" s="316">
        <v>102.096</v>
      </c>
      <c r="BO38" s="316">
        <v>102.4385</v>
      </c>
      <c r="BP38" s="316">
        <v>102.7941</v>
      </c>
      <c r="BQ38" s="316">
        <v>103.289</v>
      </c>
      <c r="BR38" s="316">
        <v>103.5761</v>
      </c>
      <c r="BS38" s="316">
        <v>103.78149999999999</v>
      </c>
      <c r="BT38" s="316">
        <v>103.68729999999999</v>
      </c>
      <c r="BU38" s="316">
        <v>103.8929</v>
      </c>
      <c r="BV38" s="316">
        <v>104.1803</v>
      </c>
    </row>
    <row r="39" spans="1:74" ht="11.15" customHeight="1" x14ac:dyDescent="0.25">
      <c r="A39" s="297" t="s">
        <v>880</v>
      </c>
      <c r="B39" s="41" t="s">
        <v>907</v>
      </c>
      <c r="C39" s="250">
        <v>104.85461468</v>
      </c>
      <c r="D39" s="250">
        <v>106.49694331000001</v>
      </c>
      <c r="E39" s="250">
        <v>106.43008355000001</v>
      </c>
      <c r="F39" s="250">
        <v>106.99261437</v>
      </c>
      <c r="G39" s="250">
        <v>106.66952173</v>
      </c>
      <c r="H39" s="250">
        <v>106.75947402</v>
      </c>
      <c r="I39" s="250">
        <v>106.90671140000001</v>
      </c>
      <c r="J39" s="250">
        <v>107.06410145</v>
      </c>
      <c r="K39" s="250">
        <v>106.70801465</v>
      </c>
      <c r="L39" s="250">
        <v>106.25824322</v>
      </c>
      <c r="M39" s="250">
        <v>105.49542510000001</v>
      </c>
      <c r="N39" s="250">
        <v>105.95986739</v>
      </c>
      <c r="O39" s="250">
        <v>105.78637798</v>
      </c>
      <c r="P39" s="250">
        <v>103.77648791</v>
      </c>
      <c r="Q39" s="250">
        <v>103.67500108</v>
      </c>
      <c r="R39" s="250">
        <v>103.65329839</v>
      </c>
      <c r="S39" s="250">
        <v>103.63870734</v>
      </c>
      <c r="T39" s="250">
        <v>103.62384572000001</v>
      </c>
      <c r="U39" s="250">
        <v>103.58757226</v>
      </c>
      <c r="V39" s="250">
        <v>104.14753542</v>
      </c>
      <c r="W39" s="250">
        <v>103.89721912</v>
      </c>
      <c r="X39" s="250">
        <v>103.16863768</v>
      </c>
      <c r="Y39" s="250">
        <v>103.18969552</v>
      </c>
      <c r="Z39" s="250">
        <v>103.74091730000001</v>
      </c>
      <c r="AA39" s="250">
        <v>104.8430182</v>
      </c>
      <c r="AB39" s="250">
        <v>104.46370073999999</v>
      </c>
      <c r="AC39" s="250">
        <v>100.151714</v>
      </c>
      <c r="AD39" s="250">
        <v>84.401963029000001</v>
      </c>
      <c r="AE39" s="250">
        <v>88.219455217000004</v>
      </c>
      <c r="AF39" s="250">
        <v>93.424209957000002</v>
      </c>
      <c r="AG39" s="250">
        <v>96.843671559000001</v>
      </c>
      <c r="AH39" s="250">
        <v>97.576565295999998</v>
      </c>
      <c r="AI39" s="250">
        <v>97.710070465000001</v>
      </c>
      <c r="AJ39" s="250">
        <v>99.900288786000004</v>
      </c>
      <c r="AK39" s="250">
        <v>100.79048195999999</v>
      </c>
      <c r="AL39" s="250">
        <v>102.38383364000001</v>
      </c>
      <c r="AM39" s="250">
        <v>103.04516068</v>
      </c>
      <c r="AN39" s="250">
        <v>98.047883096000007</v>
      </c>
      <c r="AO39" s="250">
        <v>102.42266558</v>
      </c>
      <c r="AP39" s="250">
        <v>102.58348071</v>
      </c>
      <c r="AQ39" s="250">
        <v>102.47147497</v>
      </c>
      <c r="AR39" s="250">
        <v>102.40860309</v>
      </c>
      <c r="AS39" s="250">
        <v>103.36126412</v>
      </c>
      <c r="AT39" s="250">
        <v>102.8369804</v>
      </c>
      <c r="AU39" s="250">
        <v>102.23633843</v>
      </c>
      <c r="AV39" s="250">
        <v>103.42557646</v>
      </c>
      <c r="AW39" s="250">
        <v>104.45497342</v>
      </c>
      <c r="AX39" s="250">
        <v>104.93693143</v>
      </c>
      <c r="AY39" s="250">
        <v>105.11512329</v>
      </c>
      <c r="AZ39" s="250">
        <v>107.37999855</v>
      </c>
      <c r="BA39" s="250">
        <v>107.52845726</v>
      </c>
      <c r="BB39" s="250">
        <v>107.7082355</v>
      </c>
      <c r="BC39" s="316">
        <v>108.0831</v>
      </c>
      <c r="BD39" s="316">
        <v>108.37269999999999</v>
      </c>
      <c r="BE39" s="316">
        <v>108.43640000000001</v>
      </c>
      <c r="BF39" s="316">
        <v>108.661</v>
      </c>
      <c r="BG39" s="316">
        <v>108.90600000000001</v>
      </c>
      <c r="BH39" s="316">
        <v>109.2621</v>
      </c>
      <c r="BI39" s="316">
        <v>109.47929999999999</v>
      </c>
      <c r="BJ39" s="316">
        <v>109.6486</v>
      </c>
      <c r="BK39" s="316">
        <v>109.66070000000001</v>
      </c>
      <c r="BL39" s="316">
        <v>109.8159</v>
      </c>
      <c r="BM39" s="316">
        <v>110.0051</v>
      </c>
      <c r="BN39" s="316">
        <v>110.2634</v>
      </c>
      <c r="BO39" s="316">
        <v>110.49420000000001</v>
      </c>
      <c r="BP39" s="316">
        <v>110.7325</v>
      </c>
      <c r="BQ39" s="316">
        <v>111.03230000000001</v>
      </c>
      <c r="BR39" s="316">
        <v>111.24550000000001</v>
      </c>
      <c r="BS39" s="316">
        <v>111.42610000000001</v>
      </c>
      <c r="BT39" s="316">
        <v>111.4867</v>
      </c>
      <c r="BU39" s="316">
        <v>111.66719999999999</v>
      </c>
      <c r="BV39" s="316">
        <v>111.88039999999999</v>
      </c>
    </row>
    <row r="40" spans="1:74" ht="11.15" customHeight="1" x14ac:dyDescent="0.25">
      <c r="A40" s="297" t="s">
        <v>881</v>
      </c>
      <c r="B40" s="41" t="s">
        <v>908</v>
      </c>
      <c r="C40" s="250">
        <v>99.478297213999994</v>
      </c>
      <c r="D40" s="250">
        <v>100.58436085</v>
      </c>
      <c r="E40" s="250">
        <v>101.1904911</v>
      </c>
      <c r="F40" s="250">
        <v>101.54266661</v>
      </c>
      <c r="G40" s="250">
        <v>101.34810955</v>
      </c>
      <c r="H40" s="250">
        <v>101.77218223</v>
      </c>
      <c r="I40" s="250">
        <v>102.09290676000001</v>
      </c>
      <c r="J40" s="250">
        <v>102.08618199999999</v>
      </c>
      <c r="K40" s="250">
        <v>101.91393702000001</v>
      </c>
      <c r="L40" s="250">
        <v>101.34471483999999</v>
      </c>
      <c r="M40" s="250">
        <v>100.8489975</v>
      </c>
      <c r="N40" s="250">
        <v>101.05038722</v>
      </c>
      <c r="O40" s="250">
        <v>100.2558484</v>
      </c>
      <c r="P40" s="250">
        <v>98.980128304999994</v>
      </c>
      <c r="Q40" s="250">
        <v>98.525959466000003</v>
      </c>
      <c r="R40" s="250">
        <v>98.318929511999997</v>
      </c>
      <c r="S40" s="250">
        <v>97.966075473000004</v>
      </c>
      <c r="T40" s="250">
        <v>97.668048838999994</v>
      </c>
      <c r="U40" s="250">
        <v>97.491105924999999</v>
      </c>
      <c r="V40" s="250">
        <v>98.157341029999998</v>
      </c>
      <c r="W40" s="250">
        <v>97.799218570999997</v>
      </c>
      <c r="X40" s="250">
        <v>97.008780783999995</v>
      </c>
      <c r="Y40" s="250">
        <v>97.084516786999998</v>
      </c>
      <c r="Z40" s="250">
        <v>97.522735589000007</v>
      </c>
      <c r="AA40" s="250">
        <v>98.042975690999995</v>
      </c>
      <c r="AB40" s="250">
        <v>97.794214171999997</v>
      </c>
      <c r="AC40" s="250">
        <v>94.626972996999996</v>
      </c>
      <c r="AD40" s="250">
        <v>80.173553299999995</v>
      </c>
      <c r="AE40" s="250">
        <v>82.282899467999997</v>
      </c>
      <c r="AF40" s="250">
        <v>87.357251281000003</v>
      </c>
      <c r="AG40" s="250">
        <v>90.342887207999993</v>
      </c>
      <c r="AH40" s="250">
        <v>91.797599985999994</v>
      </c>
      <c r="AI40" s="250">
        <v>92.562297361000006</v>
      </c>
      <c r="AJ40" s="250">
        <v>94.588017762999996</v>
      </c>
      <c r="AK40" s="250">
        <v>95.635248993999994</v>
      </c>
      <c r="AL40" s="250">
        <v>95.875670752999994</v>
      </c>
      <c r="AM40" s="250">
        <v>96.735422990000004</v>
      </c>
      <c r="AN40" s="250">
        <v>90.718382331000001</v>
      </c>
      <c r="AO40" s="250">
        <v>95.085637625000004</v>
      </c>
      <c r="AP40" s="250">
        <v>97.000730207000004</v>
      </c>
      <c r="AQ40" s="250">
        <v>97.786833869999995</v>
      </c>
      <c r="AR40" s="250">
        <v>98.119593022999993</v>
      </c>
      <c r="AS40" s="250">
        <v>98.713832596000003</v>
      </c>
      <c r="AT40" s="250">
        <v>97.971348929000001</v>
      </c>
      <c r="AU40" s="250">
        <v>96.414408614999999</v>
      </c>
      <c r="AV40" s="250">
        <v>98.289259794000003</v>
      </c>
      <c r="AW40" s="250">
        <v>98.840771621000002</v>
      </c>
      <c r="AX40" s="250">
        <v>98.756491327000006</v>
      </c>
      <c r="AY40" s="250">
        <v>98.472564052999999</v>
      </c>
      <c r="AZ40" s="250">
        <v>100.31067629</v>
      </c>
      <c r="BA40" s="250">
        <v>100.55537373999999</v>
      </c>
      <c r="BB40" s="250">
        <v>100.77896579999999</v>
      </c>
      <c r="BC40" s="316">
        <v>101.1468</v>
      </c>
      <c r="BD40" s="316">
        <v>101.4355</v>
      </c>
      <c r="BE40" s="316">
        <v>101.4444</v>
      </c>
      <c r="BF40" s="316">
        <v>101.7255</v>
      </c>
      <c r="BG40" s="316">
        <v>102.078</v>
      </c>
      <c r="BH40" s="316">
        <v>102.68210000000001</v>
      </c>
      <c r="BI40" s="316">
        <v>103.0423</v>
      </c>
      <c r="BJ40" s="316">
        <v>103.3389</v>
      </c>
      <c r="BK40" s="316">
        <v>103.4387</v>
      </c>
      <c r="BL40" s="316">
        <v>103.7077</v>
      </c>
      <c r="BM40" s="316">
        <v>104.0128</v>
      </c>
      <c r="BN40" s="316">
        <v>104.3939</v>
      </c>
      <c r="BO40" s="316">
        <v>104.7413</v>
      </c>
      <c r="BP40" s="316">
        <v>105.0949</v>
      </c>
      <c r="BQ40" s="316">
        <v>105.54519999999999</v>
      </c>
      <c r="BR40" s="316">
        <v>105.8433</v>
      </c>
      <c r="BS40" s="316">
        <v>106.07980000000001</v>
      </c>
      <c r="BT40" s="316">
        <v>106.1014</v>
      </c>
      <c r="BU40" s="316">
        <v>106.3295</v>
      </c>
      <c r="BV40" s="316">
        <v>106.6108</v>
      </c>
    </row>
    <row r="41" spans="1:74" ht="11.15" customHeight="1" x14ac:dyDescent="0.25">
      <c r="A41" s="297" t="s">
        <v>882</v>
      </c>
      <c r="B41" s="41" t="s">
        <v>909</v>
      </c>
      <c r="C41" s="250">
        <v>98.416879855999994</v>
      </c>
      <c r="D41" s="250">
        <v>99.574625389999994</v>
      </c>
      <c r="E41" s="250">
        <v>100.37464118</v>
      </c>
      <c r="F41" s="250">
        <v>100.80667526000001</v>
      </c>
      <c r="G41" s="250">
        <v>100.86098843000001</v>
      </c>
      <c r="H41" s="250">
        <v>101.17588506</v>
      </c>
      <c r="I41" s="250">
        <v>101.54380676</v>
      </c>
      <c r="J41" s="250">
        <v>101.15277849</v>
      </c>
      <c r="K41" s="250">
        <v>100.76699549</v>
      </c>
      <c r="L41" s="250">
        <v>99.865528666000003</v>
      </c>
      <c r="M41" s="250">
        <v>99.240988901999998</v>
      </c>
      <c r="N41" s="250">
        <v>99.468815348000007</v>
      </c>
      <c r="O41" s="250">
        <v>98.779297678999995</v>
      </c>
      <c r="P41" s="250">
        <v>97.100560462999994</v>
      </c>
      <c r="Q41" s="250">
        <v>96.387845046999999</v>
      </c>
      <c r="R41" s="250">
        <v>96.420383013999995</v>
      </c>
      <c r="S41" s="250">
        <v>95.989556828999994</v>
      </c>
      <c r="T41" s="250">
        <v>95.586820626000005</v>
      </c>
      <c r="U41" s="250">
        <v>95.508006989999998</v>
      </c>
      <c r="V41" s="250">
        <v>96.205332033999994</v>
      </c>
      <c r="W41" s="250">
        <v>96.159644334000006</v>
      </c>
      <c r="X41" s="250">
        <v>95.250029967000003</v>
      </c>
      <c r="Y41" s="250">
        <v>94.722718842000006</v>
      </c>
      <c r="Z41" s="250">
        <v>95.297448094999993</v>
      </c>
      <c r="AA41" s="250">
        <v>96.249537250000003</v>
      </c>
      <c r="AB41" s="250">
        <v>96.118105865999993</v>
      </c>
      <c r="AC41" s="250">
        <v>94.088092407000005</v>
      </c>
      <c r="AD41" s="250">
        <v>81.996403790000002</v>
      </c>
      <c r="AE41" s="250">
        <v>83.528734826999994</v>
      </c>
      <c r="AF41" s="250">
        <v>86.921484280000001</v>
      </c>
      <c r="AG41" s="250">
        <v>89.192875616999999</v>
      </c>
      <c r="AH41" s="250">
        <v>90.207541441000004</v>
      </c>
      <c r="AI41" s="250">
        <v>90.742600515000007</v>
      </c>
      <c r="AJ41" s="250">
        <v>93.346964145000001</v>
      </c>
      <c r="AK41" s="250">
        <v>94.486944433000005</v>
      </c>
      <c r="AL41" s="250">
        <v>94.670591451000007</v>
      </c>
      <c r="AM41" s="250">
        <v>95.119308584999999</v>
      </c>
      <c r="AN41" s="250">
        <v>85.397563766000005</v>
      </c>
      <c r="AO41" s="250">
        <v>91.718747180999998</v>
      </c>
      <c r="AP41" s="250">
        <v>95.747981053000004</v>
      </c>
      <c r="AQ41" s="250">
        <v>97.113166980000003</v>
      </c>
      <c r="AR41" s="250">
        <v>97.517951881000002</v>
      </c>
      <c r="AS41" s="250">
        <v>97.394488549000002</v>
      </c>
      <c r="AT41" s="250">
        <v>96.244658774000001</v>
      </c>
      <c r="AU41" s="250">
        <v>93.949817988999996</v>
      </c>
      <c r="AV41" s="250">
        <v>96.206686324000003</v>
      </c>
      <c r="AW41" s="250">
        <v>96.619002287000001</v>
      </c>
      <c r="AX41" s="250">
        <v>96.448684512</v>
      </c>
      <c r="AY41" s="250">
        <v>95.976487504999994</v>
      </c>
      <c r="AZ41" s="250">
        <v>97.914202661000004</v>
      </c>
      <c r="BA41" s="250">
        <v>98.018047839000005</v>
      </c>
      <c r="BB41" s="250">
        <v>98.246903854999999</v>
      </c>
      <c r="BC41" s="316">
        <v>98.53519</v>
      </c>
      <c r="BD41" s="316">
        <v>98.713250000000002</v>
      </c>
      <c r="BE41" s="316">
        <v>98.492310000000003</v>
      </c>
      <c r="BF41" s="316">
        <v>98.666510000000002</v>
      </c>
      <c r="BG41" s="316">
        <v>98.947059999999993</v>
      </c>
      <c r="BH41" s="316">
        <v>99.539969999999997</v>
      </c>
      <c r="BI41" s="316">
        <v>99.878730000000004</v>
      </c>
      <c r="BJ41" s="316">
        <v>100.16930000000001</v>
      </c>
      <c r="BK41" s="316">
        <v>100.30159999999999</v>
      </c>
      <c r="BL41" s="316">
        <v>100.57859999999999</v>
      </c>
      <c r="BM41" s="316">
        <v>100.89</v>
      </c>
      <c r="BN41" s="316">
        <v>101.2722</v>
      </c>
      <c r="BO41" s="316">
        <v>101.62560000000001</v>
      </c>
      <c r="BP41" s="316">
        <v>101.9863</v>
      </c>
      <c r="BQ41" s="316">
        <v>102.46120000000001</v>
      </c>
      <c r="BR41" s="316">
        <v>102.75660000000001</v>
      </c>
      <c r="BS41" s="316">
        <v>102.97920000000001</v>
      </c>
      <c r="BT41" s="316">
        <v>102.967</v>
      </c>
      <c r="BU41" s="316">
        <v>103.16589999999999</v>
      </c>
      <c r="BV41" s="316">
        <v>103.41370000000001</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316"/>
      <c r="BD42" s="316"/>
      <c r="BE42" s="316"/>
      <c r="BF42" s="316"/>
      <c r="BG42" s="316"/>
      <c r="BH42" s="316"/>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5" customHeight="1" x14ac:dyDescent="0.25">
      <c r="A44" s="134"/>
      <c r="B44" s="139" t="s">
        <v>877</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326"/>
      <c r="BD44" s="326"/>
      <c r="BE44" s="326"/>
      <c r="BF44" s="326"/>
      <c r="BG44" s="326"/>
      <c r="BH44" s="326"/>
      <c r="BI44" s="326"/>
      <c r="BJ44" s="326"/>
      <c r="BK44" s="326"/>
      <c r="BL44" s="326"/>
      <c r="BM44" s="326"/>
      <c r="BN44" s="326"/>
      <c r="BO44" s="326"/>
      <c r="BP44" s="326"/>
      <c r="BQ44" s="326"/>
      <c r="BR44" s="326"/>
      <c r="BS44" s="326"/>
      <c r="BT44" s="326"/>
      <c r="BU44" s="326"/>
      <c r="BV44" s="326"/>
    </row>
    <row r="45" spans="1:74" ht="11.15" customHeight="1" x14ac:dyDescent="0.25">
      <c r="A45" s="140" t="s">
        <v>576</v>
      </c>
      <c r="B45" s="203" t="s">
        <v>460</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2.8770799999999999</v>
      </c>
      <c r="BB45" s="208">
        <v>2.8729875556</v>
      </c>
      <c r="BC45" s="324">
        <v>2.8836750000000002</v>
      </c>
      <c r="BD45" s="324">
        <v>2.8927019999999999</v>
      </c>
      <c r="BE45" s="324">
        <v>2.8971529999999999</v>
      </c>
      <c r="BF45" s="324">
        <v>2.9050449999999999</v>
      </c>
      <c r="BG45" s="324">
        <v>2.9134630000000001</v>
      </c>
      <c r="BH45" s="324">
        <v>2.9246379999999998</v>
      </c>
      <c r="BI45" s="324">
        <v>2.9324349999999999</v>
      </c>
      <c r="BJ45" s="324">
        <v>2.9390839999999998</v>
      </c>
      <c r="BK45" s="324">
        <v>2.943314</v>
      </c>
      <c r="BL45" s="324">
        <v>2.948623</v>
      </c>
      <c r="BM45" s="324">
        <v>2.9537390000000001</v>
      </c>
      <c r="BN45" s="324">
        <v>2.9577800000000001</v>
      </c>
      <c r="BO45" s="324">
        <v>2.9631720000000001</v>
      </c>
      <c r="BP45" s="324">
        <v>2.9690340000000002</v>
      </c>
      <c r="BQ45" s="324">
        <v>2.9765790000000001</v>
      </c>
      <c r="BR45" s="324">
        <v>2.9824700000000002</v>
      </c>
      <c r="BS45" s="324">
        <v>2.9879199999999999</v>
      </c>
      <c r="BT45" s="324">
        <v>2.9929039999999998</v>
      </c>
      <c r="BU45" s="324">
        <v>2.9974910000000001</v>
      </c>
      <c r="BV45" s="324">
        <v>3.0016569999999998</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304"/>
      <c r="BD46" s="304"/>
      <c r="BE46" s="304"/>
      <c r="BF46" s="304"/>
      <c r="BG46" s="304"/>
      <c r="BH46" s="304"/>
      <c r="BI46" s="304"/>
      <c r="BJ46" s="304"/>
      <c r="BK46" s="304"/>
      <c r="BL46" s="304"/>
      <c r="BM46" s="304"/>
      <c r="BN46" s="304"/>
      <c r="BO46" s="304"/>
      <c r="BP46" s="304"/>
      <c r="BQ46" s="304"/>
      <c r="BR46" s="304"/>
      <c r="BS46" s="304"/>
      <c r="BT46" s="304"/>
      <c r="BU46" s="304"/>
      <c r="BV46" s="304"/>
    </row>
    <row r="47" spans="1:74" ht="11.15" customHeight="1" x14ac:dyDescent="0.25">
      <c r="A47" s="140" t="s">
        <v>575</v>
      </c>
      <c r="B47" s="203" t="s">
        <v>461</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2.3040424066999998</v>
      </c>
      <c r="AT47" s="208">
        <v>2.3340817674999998</v>
      </c>
      <c r="AU47" s="208">
        <v>2.3630342934000002</v>
      </c>
      <c r="AV47" s="208">
        <v>2.3910992616</v>
      </c>
      <c r="AW47" s="208">
        <v>2.4177286597999998</v>
      </c>
      <c r="AX47" s="208">
        <v>2.4431217651999999</v>
      </c>
      <c r="AY47" s="208">
        <v>2.47420003</v>
      </c>
      <c r="AZ47" s="208">
        <v>2.4919294607000002</v>
      </c>
      <c r="BA47" s="208">
        <v>2.5032315092999999</v>
      </c>
      <c r="BB47" s="208">
        <v>2.5081551481000002</v>
      </c>
      <c r="BC47" s="324">
        <v>2.5065659999999998</v>
      </c>
      <c r="BD47" s="324">
        <v>2.4985119999999998</v>
      </c>
      <c r="BE47" s="324">
        <v>2.4753400000000001</v>
      </c>
      <c r="BF47" s="324">
        <v>2.4608490000000001</v>
      </c>
      <c r="BG47" s="324">
        <v>2.4463840000000001</v>
      </c>
      <c r="BH47" s="324">
        <v>2.430736</v>
      </c>
      <c r="BI47" s="324">
        <v>2.4172319999999998</v>
      </c>
      <c r="BJ47" s="324">
        <v>2.4046609999999999</v>
      </c>
      <c r="BK47" s="324">
        <v>2.3932600000000002</v>
      </c>
      <c r="BL47" s="324">
        <v>2.3823799999999999</v>
      </c>
      <c r="BM47" s="324">
        <v>2.3722569999999998</v>
      </c>
      <c r="BN47" s="324">
        <v>2.3607119999999999</v>
      </c>
      <c r="BO47" s="324">
        <v>2.3537379999999999</v>
      </c>
      <c r="BP47" s="324">
        <v>2.3491550000000001</v>
      </c>
      <c r="BQ47" s="324">
        <v>2.3504689999999999</v>
      </c>
      <c r="BR47" s="324">
        <v>2.3480409999999998</v>
      </c>
      <c r="BS47" s="324">
        <v>2.3453759999999999</v>
      </c>
      <c r="BT47" s="324">
        <v>2.3438129999999999</v>
      </c>
      <c r="BU47" s="324">
        <v>2.3396710000000001</v>
      </c>
      <c r="BV47" s="324">
        <v>2.3342879999999999</v>
      </c>
    </row>
    <row r="48" spans="1:74" ht="11.15" customHeight="1" x14ac:dyDescent="0.25">
      <c r="A48" s="134"/>
      <c r="B48" s="139" t="s">
        <v>679</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326"/>
      <c r="BD48" s="326"/>
      <c r="BE48" s="326"/>
      <c r="BF48" s="326"/>
      <c r="BG48" s="326"/>
      <c r="BH48" s="326"/>
      <c r="BI48" s="326"/>
      <c r="BJ48" s="326"/>
      <c r="BK48" s="326"/>
      <c r="BL48" s="326"/>
      <c r="BM48" s="326"/>
      <c r="BN48" s="326"/>
      <c r="BO48" s="326"/>
      <c r="BP48" s="326"/>
      <c r="BQ48" s="326"/>
      <c r="BR48" s="326"/>
      <c r="BS48" s="326"/>
      <c r="BT48" s="326"/>
      <c r="BU48" s="326"/>
      <c r="BV48" s="326"/>
    </row>
    <row r="49" spans="1:74" ht="11.15" customHeight="1" x14ac:dyDescent="0.25">
      <c r="A49" s="140" t="s">
        <v>577</v>
      </c>
      <c r="B49" s="203" t="s">
        <v>461</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2.5960000000000001</v>
      </c>
      <c r="AY49" s="208">
        <v>2.7507999999999999</v>
      </c>
      <c r="AZ49" s="208">
        <v>3.0866500000000001</v>
      </c>
      <c r="BA49" s="208">
        <v>3.6299700000000001</v>
      </c>
      <c r="BB49" s="208">
        <v>3.4237380000000002</v>
      </c>
      <c r="BC49" s="324">
        <v>3.6038199999999998</v>
      </c>
      <c r="BD49" s="324">
        <v>3.5274260000000002</v>
      </c>
      <c r="BE49" s="324">
        <v>3.3643459999999998</v>
      </c>
      <c r="BF49" s="324">
        <v>3.211541</v>
      </c>
      <c r="BG49" s="324">
        <v>3.0410349999999999</v>
      </c>
      <c r="BH49" s="324">
        <v>2.9475889999999998</v>
      </c>
      <c r="BI49" s="324">
        <v>2.9028149999999999</v>
      </c>
      <c r="BJ49" s="324">
        <v>2.8544640000000001</v>
      </c>
      <c r="BK49" s="324">
        <v>2.845774</v>
      </c>
      <c r="BL49" s="324">
        <v>2.8159830000000001</v>
      </c>
      <c r="BM49" s="324">
        <v>2.820014</v>
      </c>
      <c r="BN49" s="324">
        <v>2.814584</v>
      </c>
      <c r="BO49" s="324">
        <v>2.8436659999999998</v>
      </c>
      <c r="BP49" s="324">
        <v>2.805345</v>
      </c>
      <c r="BQ49" s="324">
        <v>2.7984990000000001</v>
      </c>
      <c r="BR49" s="324">
        <v>2.8174790000000001</v>
      </c>
      <c r="BS49" s="324">
        <v>2.785984</v>
      </c>
      <c r="BT49" s="324">
        <v>2.7820740000000002</v>
      </c>
      <c r="BU49" s="324">
        <v>2.7816010000000002</v>
      </c>
      <c r="BV49" s="324">
        <v>2.7581660000000001</v>
      </c>
    </row>
    <row r="50" spans="1:74" ht="11.15" customHeight="1" x14ac:dyDescent="0.25">
      <c r="A50" s="140"/>
      <c r="B50" s="139" t="s">
        <v>555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01"/>
      <c r="BD50" s="301"/>
      <c r="BE50" s="301"/>
      <c r="BF50" s="301"/>
      <c r="BG50" s="301"/>
      <c r="BH50" s="301"/>
      <c r="BI50" s="301"/>
      <c r="BJ50" s="301"/>
      <c r="BK50" s="301"/>
      <c r="BL50" s="301"/>
      <c r="BM50" s="301"/>
      <c r="BN50" s="301"/>
      <c r="BO50" s="301"/>
      <c r="BP50" s="301"/>
      <c r="BQ50" s="301"/>
      <c r="BR50" s="301"/>
      <c r="BS50" s="301"/>
      <c r="BT50" s="301"/>
      <c r="BU50" s="301"/>
      <c r="BV50" s="301"/>
    </row>
    <row r="51" spans="1:74" ht="11.15" customHeight="1" x14ac:dyDescent="0.25">
      <c r="A51" s="37" t="s">
        <v>556</v>
      </c>
      <c r="B51" s="556" t="s">
        <v>1097</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121.331</v>
      </c>
      <c r="AW51" s="250">
        <v>121.331</v>
      </c>
      <c r="AX51" s="250">
        <v>121.331</v>
      </c>
      <c r="AY51" s="250">
        <v>122.55348148</v>
      </c>
      <c r="AZ51" s="250">
        <v>123.0957037</v>
      </c>
      <c r="BA51" s="250">
        <v>123.59651481</v>
      </c>
      <c r="BB51" s="250">
        <v>124.05752963</v>
      </c>
      <c r="BC51" s="316">
        <v>124.4743</v>
      </c>
      <c r="BD51" s="316">
        <v>124.8485</v>
      </c>
      <c r="BE51" s="316">
        <v>125.1246</v>
      </c>
      <c r="BF51" s="316">
        <v>125.4551</v>
      </c>
      <c r="BG51" s="316">
        <v>125.78440000000001</v>
      </c>
      <c r="BH51" s="316">
        <v>126.1416</v>
      </c>
      <c r="BI51" s="316">
        <v>126.447</v>
      </c>
      <c r="BJ51" s="316">
        <v>126.72969999999999</v>
      </c>
      <c r="BK51" s="316">
        <v>126.9538</v>
      </c>
      <c r="BL51" s="316">
        <v>127.21769999999999</v>
      </c>
      <c r="BM51" s="316">
        <v>127.4855</v>
      </c>
      <c r="BN51" s="316">
        <v>127.7539</v>
      </c>
      <c r="BO51" s="316">
        <v>128.03210000000001</v>
      </c>
      <c r="BP51" s="316">
        <v>128.3169</v>
      </c>
      <c r="BQ51" s="316">
        <v>128.62899999999999</v>
      </c>
      <c r="BR51" s="316">
        <v>128.91120000000001</v>
      </c>
      <c r="BS51" s="316">
        <v>129.18440000000001</v>
      </c>
      <c r="BT51" s="316">
        <v>129.44409999999999</v>
      </c>
      <c r="BU51" s="316">
        <v>129.70259999999999</v>
      </c>
      <c r="BV51" s="316">
        <v>129.9554</v>
      </c>
    </row>
    <row r="52" spans="1:74" ht="11.15" customHeight="1" x14ac:dyDescent="0.25">
      <c r="A52" s="134"/>
      <c r="B52" s="139" t="s">
        <v>501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304"/>
      <c r="BD52" s="304"/>
      <c r="BE52" s="304"/>
      <c r="BF52" s="304"/>
      <c r="BG52" s="304"/>
      <c r="BH52" s="304"/>
      <c r="BI52" s="304"/>
      <c r="BJ52" s="304"/>
      <c r="BK52" s="304"/>
      <c r="BL52" s="304"/>
      <c r="BM52" s="304"/>
      <c r="BN52" s="304"/>
      <c r="BO52" s="304"/>
      <c r="BP52" s="304"/>
      <c r="BQ52" s="304"/>
      <c r="BR52" s="304"/>
      <c r="BS52" s="304"/>
      <c r="BT52" s="304"/>
      <c r="BU52" s="304"/>
      <c r="BV52" s="304"/>
    </row>
    <row r="53" spans="1:74" ht="11.15" customHeight="1" x14ac:dyDescent="0.25">
      <c r="A53" s="134"/>
      <c r="B53" s="144" t="s">
        <v>582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134"/>
      <c r="B54" s="139" t="s">
        <v>50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304"/>
      <c r="BD54" s="304"/>
      <c r="BE54" s="304"/>
      <c r="BF54" s="304"/>
      <c r="BG54" s="304"/>
      <c r="BH54" s="304"/>
      <c r="BI54" s="304"/>
      <c r="BJ54" s="304"/>
      <c r="BK54" s="304"/>
      <c r="BL54" s="304"/>
      <c r="BM54" s="304"/>
      <c r="BN54" s="304"/>
      <c r="BO54" s="304"/>
      <c r="BP54" s="304"/>
      <c r="BQ54" s="304"/>
      <c r="BR54" s="304"/>
      <c r="BS54" s="304"/>
      <c r="BT54" s="304"/>
      <c r="BU54" s="304"/>
      <c r="BV54" s="304"/>
    </row>
    <row r="55" spans="1:74" ht="11.15" customHeight="1" x14ac:dyDescent="0.25">
      <c r="A55" s="146" t="s">
        <v>583</v>
      </c>
      <c r="B55" s="203" t="s">
        <v>462</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8692.7419355000002</v>
      </c>
      <c r="AP55" s="232">
        <v>8648.7666666999994</v>
      </c>
      <c r="AQ55" s="232">
        <v>9173.0967741999993</v>
      </c>
      <c r="AR55" s="232">
        <v>9564.3333332999991</v>
      </c>
      <c r="AS55" s="232">
        <v>9563.7096774000001</v>
      </c>
      <c r="AT55" s="232">
        <v>9271.6774194000009</v>
      </c>
      <c r="AU55" s="232">
        <v>9266.6333333000002</v>
      </c>
      <c r="AV55" s="232">
        <v>9218.0322581</v>
      </c>
      <c r="AW55" s="232">
        <v>8924.9666667000001</v>
      </c>
      <c r="AX55" s="232">
        <v>8658.7096774000001</v>
      </c>
      <c r="AY55" s="232">
        <v>7759.3548387000001</v>
      </c>
      <c r="AZ55" s="232">
        <v>8416.7142856999999</v>
      </c>
      <c r="BA55" s="232">
        <v>8720.0849999999991</v>
      </c>
      <c r="BB55" s="232">
        <v>8848.768</v>
      </c>
      <c r="BC55" s="305">
        <v>9348.4159999999993</v>
      </c>
      <c r="BD55" s="305">
        <v>9687.9110000000001</v>
      </c>
      <c r="BE55" s="305">
        <v>9695.5460000000003</v>
      </c>
      <c r="BF55" s="305">
        <v>9561.8469999999998</v>
      </c>
      <c r="BG55" s="305">
        <v>9403.5360000000001</v>
      </c>
      <c r="BH55" s="305">
        <v>9417.6489999999994</v>
      </c>
      <c r="BI55" s="305">
        <v>9062.4689999999991</v>
      </c>
      <c r="BJ55" s="305">
        <v>8986.768</v>
      </c>
      <c r="BK55" s="305">
        <v>8111.3720000000003</v>
      </c>
      <c r="BL55" s="305">
        <v>8540.2999999999993</v>
      </c>
      <c r="BM55" s="305">
        <v>8896.268</v>
      </c>
      <c r="BN55" s="305">
        <v>9272.6360000000004</v>
      </c>
      <c r="BO55" s="305">
        <v>9457.6669999999995</v>
      </c>
      <c r="BP55" s="305">
        <v>9824.6239999999998</v>
      </c>
      <c r="BQ55" s="305">
        <v>9829.2970000000005</v>
      </c>
      <c r="BR55" s="305">
        <v>9667.1180000000004</v>
      </c>
      <c r="BS55" s="305">
        <v>9521.4560000000001</v>
      </c>
      <c r="BT55" s="305">
        <v>9527.8160000000007</v>
      </c>
      <c r="BU55" s="305">
        <v>9170.1020000000008</v>
      </c>
      <c r="BV55" s="305">
        <v>9105.8459999999995</v>
      </c>
    </row>
    <row r="56" spans="1:74" ht="11.15" customHeight="1" x14ac:dyDescent="0.25">
      <c r="A56" s="134"/>
      <c r="B56" s="139" t="s">
        <v>584</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5" customHeight="1" x14ac:dyDescent="0.25">
      <c r="A57" s="140" t="s">
        <v>585</v>
      </c>
      <c r="B57" s="203" t="s">
        <v>798</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638.55911024</v>
      </c>
      <c r="AC57" s="232">
        <v>588.93546719000005</v>
      </c>
      <c r="AD57" s="232">
        <v>348.16062817</v>
      </c>
      <c r="AE57" s="232">
        <v>335.65801422999999</v>
      </c>
      <c r="AF57" s="232">
        <v>401.88132546999998</v>
      </c>
      <c r="AG57" s="232">
        <v>472.03730654999998</v>
      </c>
      <c r="AH57" s="232">
        <v>481.58655755000001</v>
      </c>
      <c r="AI57" s="232">
        <v>480.99070160000002</v>
      </c>
      <c r="AJ57" s="232">
        <v>508.19714426000002</v>
      </c>
      <c r="AK57" s="232">
        <v>542.2569833</v>
      </c>
      <c r="AL57" s="232">
        <v>561.58767465000005</v>
      </c>
      <c r="AM57" s="232">
        <v>519.99529805999998</v>
      </c>
      <c r="AN57" s="232">
        <v>505.38700832000001</v>
      </c>
      <c r="AO57" s="232">
        <v>583.66017512999997</v>
      </c>
      <c r="AP57" s="232">
        <v>571.42465406999997</v>
      </c>
      <c r="AQ57" s="232">
        <v>588.11154561000001</v>
      </c>
      <c r="AR57" s="232">
        <v>629.66257786999995</v>
      </c>
      <c r="AS57" s="232">
        <v>677.60297713</v>
      </c>
      <c r="AT57" s="232">
        <v>655.52738029</v>
      </c>
      <c r="AU57" s="232">
        <v>641.09900097000002</v>
      </c>
      <c r="AV57" s="232">
        <v>646.65128422999999</v>
      </c>
      <c r="AW57" s="232">
        <v>656.13063823000005</v>
      </c>
      <c r="AX57" s="232">
        <v>697.77747465000004</v>
      </c>
      <c r="AY57" s="232">
        <v>629.94095322999999</v>
      </c>
      <c r="AZ57" s="232">
        <v>627.70039999999995</v>
      </c>
      <c r="BA57" s="232">
        <v>692.74789999999996</v>
      </c>
      <c r="BB57" s="232">
        <v>703.44749999999999</v>
      </c>
      <c r="BC57" s="305">
        <v>704.29790000000003</v>
      </c>
      <c r="BD57" s="305">
        <v>711.89279999999997</v>
      </c>
      <c r="BE57" s="305">
        <v>730.5249</v>
      </c>
      <c r="BF57" s="305">
        <v>731.21370000000002</v>
      </c>
      <c r="BG57" s="305">
        <v>673.03830000000005</v>
      </c>
      <c r="BH57" s="305">
        <v>682.73879999999997</v>
      </c>
      <c r="BI57" s="305">
        <v>665.94079999999997</v>
      </c>
      <c r="BJ57" s="305">
        <v>692.22209999999995</v>
      </c>
      <c r="BK57" s="305">
        <v>676.76980000000003</v>
      </c>
      <c r="BL57" s="305">
        <v>663.98649999999998</v>
      </c>
      <c r="BM57" s="305">
        <v>694.14649999999995</v>
      </c>
      <c r="BN57" s="305">
        <v>665.86120000000005</v>
      </c>
      <c r="BO57" s="305">
        <v>698.32039999999995</v>
      </c>
      <c r="BP57" s="305">
        <v>717.90359999999998</v>
      </c>
      <c r="BQ57" s="305">
        <v>729.86590000000001</v>
      </c>
      <c r="BR57" s="305">
        <v>728.38840000000005</v>
      </c>
      <c r="BS57" s="305">
        <v>706.36990000000003</v>
      </c>
      <c r="BT57" s="305">
        <v>721.03139999999996</v>
      </c>
      <c r="BU57" s="305">
        <v>684.26080000000002</v>
      </c>
      <c r="BV57" s="305">
        <v>699.59910000000002</v>
      </c>
    </row>
    <row r="58" spans="1:74" ht="11.15" customHeight="1" x14ac:dyDescent="0.25">
      <c r="A58" s="134"/>
      <c r="B58" s="139" t="s">
        <v>586</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323"/>
      <c r="BD58" s="323"/>
      <c r="BE58" s="323"/>
      <c r="BF58" s="323"/>
      <c r="BG58" s="323"/>
      <c r="BH58" s="323"/>
      <c r="BI58" s="323"/>
      <c r="BJ58" s="323"/>
      <c r="BK58" s="323"/>
      <c r="BL58" s="323"/>
      <c r="BM58" s="323"/>
      <c r="BN58" s="323"/>
      <c r="BO58" s="323"/>
      <c r="BP58" s="323"/>
      <c r="BQ58" s="323"/>
      <c r="BR58" s="323"/>
      <c r="BS58" s="323"/>
      <c r="BT58" s="323"/>
      <c r="BU58" s="323"/>
      <c r="BV58" s="323"/>
    </row>
    <row r="59" spans="1:74" ht="11.15" customHeight="1" x14ac:dyDescent="0.25">
      <c r="A59" s="140" t="s">
        <v>587</v>
      </c>
      <c r="B59" s="203" t="s">
        <v>799</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358.52786344999998</v>
      </c>
      <c r="AC59" s="232">
        <v>255.6546251</v>
      </c>
      <c r="AD59" s="232">
        <v>126.05922839999999</v>
      </c>
      <c r="AE59" s="232">
        <v>146.80347506000001</v>
      </c>
      <c r="AF59" s="232">
        <v>180.82400103000001</v>
      </c>
      <c r="AG59" s="232">
        <v>202.955175</v>
      </c>
      <c r="AH59" s="232">
        <v>206.27429086999999</v>
      </c>
      <c r="AI59" s="232">
        <v>214.8616293</v>
      </c>
      <c r="AJ59" s="232">
        <v>231.4504039</v>
      </c>
      <c r="AK59" s="232">
        <v>239.57174466999999</v>
      </c>
      <c r="AL59" s="232">
        <v>243.73165839000001</v>
      </c>
      <c r="AM59" s="232">
        <v>222.25209784</v>
      </c>
      <c r="AN59" s="232">
        <v>222.09482732000001</v>
      </c>
      <c r="AO59" s="232">
        <v>288.75299318999998</v>
      </c>
      <c r="AP59" s="232">
        <v>311.87775520000002</v>
      </c>
      <c r="AQ59" s="232">
        <v>332.86851905999998</v>
      </c>
      <c r="AR59" s="232">
        <v>375.50919033000002</v>
      </c>
      <c r="AS59" s="232">
        <v>395.98358618999998</v>
      </c>
      <c r="AT59" s="232">
        <v>371.77853055000003</v>
      </c>
      <c r="AU59" s="232">
        <v>347.07814997000003</v>
      </c>
      <c r="AV59" s="232">
        <v>364.72079839000003</v>
      </c>
      <c r="AW59" s="232">
        <v>374.64959340000001</v>
      </c>
      <c r="AX59" s="232">
        <v>387.50550577000001</v>
      </c>
      <c r="AY59" s="232">
        <v>316.74104158</v>
      </c>
      <c r="AZ59" s="232">
        <v>331.23779999999999</v>
      </c>
      <c r="BA59" s="232">
        <v>382.67529999999999</v>
      </c>
      <c r="BB59" s="232">
        <v>385.23239999999998</v>
      </c>
      <c r="BC59" s="305">
        <v>393.22590000000002</v>
      </c>
      <c r="BD59" s="305">
        <v>423.94670000000002</v>
      </c>
      <c r="BE59" s="305">
        <v>428.22919999999999</v>
      </c>
      <c r="BF59" s="305">
        <v>412.72629999999998</v>
      </c>
      <c r="BG59" s="305">
        <v>380.53129999999999</v>
      </c>
      <c r="BH59" s="305">
        <v>382.49540000000002</v>
      </c>
      <c r="BI59" s="305">
        <v>377.26130000000001</v>
      </c>
      <c r="BJ59" s="305">
        <v>388.72949999999997</v>
      </c>
      <c r="BK59" s="305">
        <v>356.3297</v>
      </c>
      <c r="BL59" s="305">
        <v>357.87150000000003</v>
      </c>
      <c r="BM59" s="305">
        <v>401.42630000000003</v>
      </c>
      <c r="BN59" s="305">
        <v>399.87709999999998</v>
      </c>
      <c r="BO59" s="305">
        <v>408.0376</v>
      </c>
      <c r="BP59" s="305">
        <v>440.65600000000001</v>
      </c>
      <c r="BQ59" s="305">
        <v>440.88130000000001</v>
      </c>
      <c r="BR59" s="305">
        <v>423.70580000000001</v>
      </c>
      <c r="BS59" s="305">
        <v>388.39260000000002</v>
      </c>
      <c r="BT59" s="305">
        <v>394.41120000000001</v>
      </c>
      <c r="BU59" s="305">
        <v>386.80470000000003</v>
      </c>
      <c r="BV59" s="305">
        <v>396.92469999999997</v>
      </c>
    </row>
    <row r="60" spans="1:74" ht="11.15" customHeight="1" x14ac:dyDescent="0.25">
      <c r="A60" s="134"/>
      <c r="B60" s="139" t="s">
        <v>588</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304"/>
      <c r="BD60" s="304"/>
      <c r="BE60" s="304"/>
      <c r="BF60" s="304"/>
      <c r="BG60" s="304"/>
      <c r="BH60" s="304"/>
      <c r="BI60" s="304"/>
      <c r="BJ60" s="304"/>
      <c r="BK60" s="304"/>
      <c r="BL60" s="304"/>
      <c r="BM60" s="304"/>
      <c r="BN60" s="304"/>
      <c r="BO60" s="304"/>
      <c r="BP60" s="304"/>
      <c r="BQ60" s="304"/>
      <c r="BR60" s="304"/>
      <c r="BS60" s="304"/>
      <c r="BT60" s="304"/>
      <c r="BU60" s="304"/>
      <c r="BV60" s="304"/>
    </row>
    <row r="61" spans="1:74" ht="11.15" customHeight="1" x14ac:dyDescent="0.25">
      <c r="A61" s="140" t="s">
        <v>589</v>
      </c>
      <c r="B61" s="203" t="s">
        <v>463</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222.227</v>
      </c>
      <c r="BA61" s="250">
        <v>243.68899999999999</v>
      </c>
      <c r="BB61" s="250">
        <v>240.9522</v>
      </c>
      <c r="BC61" s="316">
        <v>262.06869999999998</v>
      </c>
      <c r="BD61" s="316">
        <v>257.83030000000002</v>
      </c>
      <c r="BE61" s="316">
        <v>254.51429999999999</v>
      </c>
      <c r="BF61" s="316">
        <v>244.72450000000001</v>
      </c>
      <c r="BG61" s="316">
        <v>243.1224</v>
      </c>
      <c r="BH61" s="316">
        <v>256.93709999999999</v>
      </c>
      <c r="BI61" s="316">
        <v>265.35270000000003</v>
      </c>
      <c r="BJ61" s="316">
        <v>260.06509999999997</v>
      </c>
      <c r="BK61" s="316">
        <v>225.6568</v>
      </c>
      <c r="BL61" s="316">
        <v>235.4402</v>
      </c>
      <c r="BM61" s="316">
        <v>242.7208</v>
      </c>
      <c r="BN61" s="316">
        <v>246.1585</v>
      </c>
      <c r="BO61" s="316">
        <v>271.23259999999999</v>
      </c>
      <c r="BP61" s="316">
        <v>269.30500000000001</v>
      </c>
      <c r="BQ61" s="316">
        <v>268.22579999999999</v>
      </c>
      <c r="BR61" s="316">
        <v>259.28390000000002</v>
      </c>
      <c r="BS61" s="316">
        <v>257.3347</v>
      </c>
      <c r="BT61" s="316">
        <v>270.03050000000002</v>
      </c>
      <c r="BU61" s="316">
        <v>276.56400000000002</v>
      </c>
      <c r="BV61" s="316">
        <v>269.20859999999999</v>
      </c>
    </row>
    <row r="62" spans="1:74" ht="11.15" customHeight="1" x14ac:dyDescent="0.25">
      <c r="A62" s="134"/>
      <c r="B62" s="139" t="s">
        <v>590</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306"/>
      <c r="BD62" s="306"/>
      <c r="BE62" s="306"/>
      <c r="BF62" s="306"/>
      <c r="BG62" s="306"/>
      <c r="BH62" s="306"/>
      <c r="BI62" s="306"/>
      <c r="BJ62" s="306"/>
      <c r="BK62" s="306"/>
      <c r="BL62" s="306"/>
      <c r="BM62" s="306"/>
      <c r="BN62" s="306"/>
      <c r="BO62" s="306"/>
      <c r="BP62" s="306"/>
      <c r="BQ62" s="306"/>
      <c r="BR62" s="306"/>
      <c r="BS62" s="306"/>
      <c r="BT62" s="306"/>
      <c r="BU62" s="306"/>
      <c r="BV62" s="306"/>
    </row>
    <row r="63" spans="1:74" ht="11.15" customHeight="1" x14ac:dyDescent="0.25">
      <c r="A63" s="435" t="s">
        <v>591</v>
      </c>
      <c r="B63" s="436" t="s">
        <v>464</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0.24822580645</v>
      </c>
      <c r="BB63" s="262">
        <v>0.25178571429000002</v>
      </c>
      <c r="BC63" s="334">
        <v>0.25463839999999999</v>
      </c>
      <c r="BD63" s="334">
        <v>0.2539419</v>
      </c>
      <c r="BE63" s="334">
        <v>0.26691880000000001</v>
      </c>
      <c r="BF63" s="334">
        <v>0.2733371</v>
      </c>
      <c r="BG63" s="334">
        <v>0.27866079999999999</v>
      </c>
      <c r="BH63" s="334">
        <v>0.28271279999999999</v>
      </c>
      <c r="BI63" s="334">
        <v>0.28966819999999999</v>
      </c>
      <c r="BJ63" s="334">
        <v>0.29111189999999998</v>
      </c>
      <c r="BK63" s="334">
        <v>0.29592879999999999</v>
      </c>
      <c r="BL63" s="334">
        <v>0.2931279</v>
      </c>
      <c r="BM63" s="334">
        <v>0.29479100000000003</v>
      </c>
      <c r="BN63" s="334">
        <v>0.29199950000000002</v>
      </c>
      <c r="BO63" s="334">
        <v>0.29304910000000001</v>
      </c>
      <c r="BP63" s="334">
        <v>0.29072439999999999</v>
      </c>
      <c r="BQ63" s="334">
        <v>0.30517090000000002</v>
      </c>
      <c r="BR63" s="334">
        <v>0.31215900000000002</v>
      </c>
      <c r="BS63" s="334">
        <v>0.31760660000000002</v>
      </c>
      <c r="BT63" s="334">
        <v>0.32004969999999999</v>
      </c>
      <c r="BU63" s="334">
        <v>0.32592080000000001</v>
      </c>
      <c r="BV63" s="334">
        <v>0.32612439999999998</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ht="11.15" customHeight="1" x14ac:dyDescent="0.25">
      <c r="A65" s="435"/>
      <c r="B65" s="136" t="s">
        <v>1099</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ht="11.15" customHeight="1" x14ac:dyDescent="0.25">
      <c r="A66" s="140" t="s">
        <v>772</v>
      </c>
      <c r="B66" s="203" t="s">
        <v>605</v>
      </c>
      <c r="C66" s="250">
        <v>203.6933105</v>
      </c>
      <c r="D66" s="250">
        <v>175.45698229999999</v>
      </c>
      <c r="E66" s="250">
        <v>204.9560778</v>
      </c>
      <c r="F66" s="250">
        <v>192.73663500000001</v>
      </c>
      <c r="G66" s="250">
        <v>200.23698390000001</v>
      </c>
      <c r="H66" s="250">
        <v>198.06112640000001</v>
      </c>
      <c r="I66" s="250">
        <v>201.39339860000001</v>
      </c>
      <c r="J66" s="250">
        <v>208.92553599999999</v>
      </c>
      <c r="K66" s="250">
        <v>190.32183040000001</v>
      </c>
      <c r="L66" s="250">
        <v>204.74502179999999</v>
      </c>
      <c r="M66" s="250">
        <v>197.40450369999999</v>
      </c>
      <c r="N66" s="250">
        <v>199.3157678</v>
      </c>
      <c r="O66" s="250">
        <v>202.68621160000001</v>
      </c>
      <c r="P66" s="250">
        <v>177.62113210000001</v>
      </c>
      <c r="Q66" s="250">
        <v>199.88372989999999</v>
      </c>
      <c r="R66" s="250">
        <v>193.84199509999999</v>
      </c>
      <c r="S66" s="250">
        <v>201.68329410000001</v>
      </c>
      <c r="T66" s="250">
        <v>197.77799390000001</v>
      </c>
      <c r="U66" s="250">
        <v>202.52481409999999</v>
      </c>
      <c r="V66" s="250">
        <v>207.9783879</v>
      </c>
      <c r="W66" s="250">
        <v>189.90996039999999</v>
      </c>
      <c r="X66" s="250">
        <v>202.49903169999999</v>
      </c>
      <c r="Y66" s="250">
        <v>196.83522429999999</v>
      </c>
      <c r="Z66" s="250">
        <v>200.5610073</v>
      </c>
      <c r="AA66" s="250">
        <v>194.1820452</v>
      </c>
      <c r="AB66" s="250">
        <v>185.13774749999999</v>
      </c>
      <c r="AC66" s="250">
        <v>178.66421790000001</v>
      </c>
      <c r="AD66" s="250">
        <v>132.85549750000001</v>
      </c>
      <c r="AE66" s="250">
        <v>149.77091540000001</v>
      </c>
      <c r="AF66" s="250">
        <v>158.75578369999999</v>
      </c>
      <c r="AG66" s="250">
        <v>172.93178420000001</v>
      </c>
      <c r="AH66" s="250">
        <v>177.2071042</v>
      </c>
      <c r="AI66" s="250">
        <v>170.19174810000001</v>
      </c>
      <c r="AJ66" s="250">
        <v>176.4266135</v>
      </c>
      <c r="AK66" s="250">
        <v>170.23799700000001</v>
      </c>
      <c r="AL66" s="250">
        <v>176.49942730000001</v>
      </c>
      <c r="AM66" s="250">
        <v>175.153381</v>
      </c>
      <c r="AN66" s="250">
        <v>155.7797443</v>
      </c>
      <c r="AO66" s="250">
        <v>186.13598260000001</v>
      </c>
      <c r="AP66" s="250">
        <v>181.1370417</v>
      </c>
      <c r="AQ66" s="250">
        <v>189.76185000000001</v>
      </c>
      <c r="AR66" s="250">
        <v>187.95022299999999</v>
      </c>
      <c r="AS66" s="250">
        <v>188.37222259999999</v>
      </c>
      <c r="AT66" s="250">
        <v>195.0047342</v>
      </c>
      <c r="AU66" s="250">
        <v>186.1409371</v>
      </c>
      <c r="AV66" s="250">
        <v>190.7826116</v>
      </c>
      <c r="AW66" s="250">
        <v>190.96830209999999</v>
      </c>
      <c r="AX66" s="250">
        <v>196.4301633</v>
      </c>
      <c r="AY66" s="250">
        <v>187.50986140000001</v>
      </c>
      <c r="AZ66" s="250">
        <v>171.26400000000001</v>
      </c>
      <c r="BA66" s="250">
        <v>190.3065</v>
      </c>
      <c r="BB66" s="250">
        <v>184.27979999999999</v>
      </c>
      <c r="BC66" s="316">
        <v>192.02629999999999</v>
      </c>
      <c r="BD66" s="316">
        <v>189.03440000000001</v>
      </c>
      <c r="BE66" s="316">
        <v>195.77180000000001</v>
      </c>
      <c r="BF66" s="316">
        <v>198.5865</v>
      </c>
      <c r="BG66" s="316">
        <v>187.0351</v>
      </c>
      <c r="BH66" s="316">
        <v>196.2062</v>
      </c>
      <c r="BI66" s="316">
        <v>191.95169999999999</v>
      </c>
      <c r="BJ66" s="316">
        <v>196.71459999999999</v>
      </c>
      <c r="BK66" s="316">
        <v>190.4282</v>
      </c>
      <c r="BL66" s="316">
        <v>175.11539999999999</v>
      </c>
      <c r="BM66" s="316">
        <v>193.60839999999999</v>
      </c>
      <c r="BN66" s="316">
        <v>187.6285</v>
      </c>
      <c r="BO66" s="316">
        <v>195.6737</v>
      </c>
      <c r="BP66" s="316">
        <v>190.0598</v>
      </c>
      <c r="BQ66" s="316">
        <v>197.06870000000001</v>
      </c>
      <c r="BR66" s="316">
        <v>200.077</v>
      </c>
      <c r="BS66" s="316">
        <v>188.60740000000001</v>
      </c>
      <c r="BT66" s="316">
        <v>197.45949999999999</v>
      </c>
      <c r="BU66" s="316">
        <v>192.09540000000001</v>
      </c>
      <c r="BV66" s="316">
        <v>197.5943</v>
      </c>
    </row>
    <row r="67" spans="1:74" ht="11.15" customHeight="1" x14ac:dyDescent="0.25">
      <c r="A67" s="140" t="s">
        <v>773</v>
      </c>
      <c r="B67" s="203" t="s">
        <v>606</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178.40022070000001</v>
      </c>
      <c r="AN67" s="250">
        <v>164.95961750000001</v>
      </c>
      <c r="AO67" s="250">
        <v>141.453328</v>
      </c>
      <c r="AP67" s="250">
        <v>120.7992331</v>
      </c>
      <c r="AQ67" s="250">
        <v>112.89176019999999</v>
      </c>
      <c r="AR67" s="250">
        <v>119.64676230000001</v>
      </c>
      <c r="AS67" s="250">
        <v>128.98452470000001</v>
      </c>
      <c r="AT67" s="250">
        <v>130.23707400000001</v>
      </c>
      <c r="AU67" s="250">
        <v>113.88908379999999</v>
      </c>
      <c r="AV67" s="250">
        <v>120.7609995</v>
      </c>
      <c r="AW67" s="250">
        <v>143.770083</v>
      </c>
      <c r="AX67" s="250">
        <v>161.27024209999999</v>
      </c>
      <c r="AY67" s="250">
        <v>194.73940970000001</v>
      </c>
      <c r="AZ67" s="250">
        <v>158.04079999999999</v>
      </c>
      <c r="BA67" s="250">
        <v>150.52250000000001</v>
      </c>
      <c r="BB67" s="250">
        <v>129.27520000000001</v>
      </c>
      <c r="BC67" s="316">
        <v>116.0692</v>
      </c>
      <c r="BD67" s="316">
        <v>119.9902</v>
      </c>
      <c r="BE67" s="316">
        <v>131.85130000000001</v>
      </c>
      <c r="BF67" s="316">
        <v>129.8563</v>
      </c>
      <c r="BG67" s="316">
        <v>116.7914</v>
      </c>
      <c r="BH67" s="316">
        <v>123.8813</v>
      </c>
      <c r="BI67" s="316">
        <v>140.208</v>
      </c>
      <c r="BJ67" s="316">
        <v>173.185</v>
      </c>
      <c r="BK67" s="316">
        <v>186.2396</v>
      </c>
      <c r="BL67" s="316">
        <v>155.2567</v>
      </c>
      <c r="BM67" s="316">
        <v>148.38</v>
      </c>
      <c r="BN67" s="316">
        <v>122.13890000000001</v>
      </c>
      <c r="BO67" s="316">
        <v>114.6828</v>
      </c>
      <c r="BP67" s="316">
        <v>121.8222</v>
      </c>
      <c r="BQ67" s="316">
        <v>134.1217</v>
      </c>
      <c r="BR67" s="316">
        <v>133.66480000000001</v>
      </c>
      <c r="BS67" s="316">
        <v>117.57129999999999</v>
      </c>
      <c r="BT67" s="316">
        <v>127.4926</v>
      </c>
      <c r="BU67" s="316">
        <v>144.0326</v>
      </c>
      <c r="BV67" s="316">
        <v>176.72710000000001</v>
      </c>
    </row>
    <row r="68" spans="1:74" ht="11.15" customHeight="1" x14ac:dyDescent="0.25">
      <c r="A68" s="140" t="s">
        <v>263</v>
      </c>
      <c r="B68" s="203" t="s">
        <v>787</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90.208014890000001</v>
      </c>
      <c r="AN68" s="250">
        <v>94.657692139999995</v>
      </c>
      <c r="AO68" s="250">
        <v>71.020800210000004</v>
      </c>
      <c r="AP68" s="250">
        <v>62.052187410000002</v>
      </c>
      <c r="AQ68" s="250">
        <v>72.215354349999998</v>
      </c>
      <c r="AR68" s="250">
        <v>94.313527919999999</v>
      </c>
      <c r="AS68" s="250">
        <v>109.9112834</v>
      </c>
      <c r="AT68" s="250">
        <v>109.3942832</v>
      </c>
      <c r="AU68" s="250">
        <v>87.595728449999996</v>
      </c>
      <c r="AV68" s="250">
        <v>72.505941079999999</v>
      </c>
      <c r="AW68" s="250">
        <v>67.031577310000003</v>
      </c>
      <c r="AX68" s="250">
        <v>69.865519460000002</v>
      </c>
      <c r="AY68" s="250">
        <v>95.979440920000002</v>
      </c>
      <c r="AZ68" s="250">
        <v>89.161299999999997</v>
      </c>
      <c r="BA68" s="250">
        <v>70.596119999999999</v>
      </c>
      <c r="BB68" s="250">
        <v>60.349089999999997</v>
      </c>
      <c r="BC68" s="316">
        <v>69.137069999999994</v>
      </c>
      <c r="BD68" s="316">
        <v>88.291499999999999</v>
      </c>
      <c r="BE68" s="316">
        <v>103.3489</v>
      </c>
      <c r="BF68" s="316">
        <v>102.3848</v>
      </c>
      <c r="BG68" s="316">
        <v>82.094970000000004</v>
      </c>
      <c r="BH68" s="316">
        <v>69.533249999999995</v>
      </c>
      <c r="BI68" s="316">
        <v>71.922179999999997</v>
      </c>
      <c r="BJ68" s="316">
        <v>79.703680000000006</v>
      </c>
      <c r="BK68" s="316">
        <v>88.062830000000005</v>
      </c>
      <c r="BL68" s="316">
        <v>75.686480000000003</v>
      </c>
      <c r="BM68" s="316">
        <v>70.403270000000006</v>
      </c>
      <c r="BN68" s="316">
        <v>58.073430000000002</v>
      </c>
      <c r="BO68" s="316">
        <v>68.507819999999995</v>
      </c>
      <c r="BP68" s="316">
        <v>84.015439999999998</v>
      </c>
      <c r="BQ68" s="316">
        <v>98.719369999999998</v>
      </c>
      <c r="BR68" s="316">
        <v>98.603369999999998</v>
      </c>
      <c r="BS68" s="316">
        <v>83.29777</v>
      </c>
      <c r="BT68" s="316">
        <v>65.986230000000006</v>
      </c>
      <c r="BU68" s="316">
        <v>67.500209999999996</v>
      </c>
      <c r="BV68" s="316">
        <v>77.293369999999996</v>
      </c>
    </row>
    <row r="69" spans="1:74" ht="11.15" customHeight="1" x14ac:dyDescent="0.25">
      <c r="A69" s="555" t="s">
        <v>977</v>
      </c>
      <c r="B69" s="575" t="s">
        <v>976</v>
      </c>
      <c r="C69" s="298">
        <v>512.05671629999995</v>
      </c>
      <c r="D69" s="298">
        <v>414.73644719999999</v>
      </c>
      <c r="E69" s="298">
        <v>446.84492590000002</v>
      </c>
      <c r="F69" s="298">
        <v>402.86624490000003</v>
      </c>
      <c r="G69" s="298">
        <v>406.60648279999998</v>
      </c>
      <c r="H69" s="298">
        <v>420.50558749999999</v>
      </c>
      <c r="I69" s="298">
        <v>453.74572169999999</v>
      </c>
      <c r="J69" s="298">
        <v>459.13516449999997</v>
      </c>
      <c r="K69" s="298">
        <v>414.1618024</v>
      </c>
      <c r="L69" s="298">
        <v>425.93894110000002</v>
      </c>
      <c r="M69" s="298">
        <v>447.9892529</v>
      </c>
      <c r="N69" s="298">
        <v>472.72293760000002</v>
      </c>
      <c r="O69" s="298">
        <v>499.5488029</v>
      </c>
      <c r="P69" s="298">
        <v>432.59993960000003</v>
      </c>
      <c r="Q69" s="298">
        <v>448.38204930000001</v>
      </c>
      <c r="R69" s="298">
        <v>383.04038580000002</v>
      </c>
      <c r="S69" s="298">
        <v>398.90924849999999</v>
      </c>
      <c r="T69" s="298">
        <v>401.80119780000001</v>
      </c>
      <c r="U69" s="298">
        <v>442.35684959999998</v>
      </c>
      <c r="V69" s="298">
        <v>443.68813510000001</v>
      </c>
      <c r="W69" s="298">
        <v>403.6427104</v>
      </c>
      <c r="X69" s="298">
        <v>404.41945190000001</v>
      </c>
      <c r="Y69" s="298">
        <v>432.68407009999999</v>
      </c>
      <c r="Z69" s="298">
        <v>455.21025759999998</v>
      </c>
      <c r="AA69" s="298">
        <v>449.87664180000002</v>
      </c>
      <c r="AB69" s="298">
        <v>417.93842110000003</v>
      </c>
      <c r="AC69" s="298">
        <v>387.30952430000002</v>
      </c>
      <c r="AD69" s="298">
        <v>304.94981860000001</v>
      </c>
      <c r="AE69" s="298">
        <v>317.23437719999998</v>
      </c>
      <c r="AF69" s="298">
        <v>347.50581699999998</v>
      </c>
      <c r="AG69" s="298">
        <v>403.48735649999998</v>
      </c>
      <c r="AH69" s="298">
        <v>405.52044189999998</v>
      </c>
      <c r="AI69" s="298">
        <v>363.62082889999999</v>
      </c>
      <c r="AJ69" s="298">
        <v>370.82466360000001</v>
      </c>
      <c r="AK69" s="298">
        <v>372.30482330000001</v>
      </c>
      <c r="AL69" s="298">
        <v>435.99545219999999</v>
      </c>
      <c r="AM69" s="298">
        <v>444.69376030000001</v>
      </c>
      <c r="AN69" s="298">
        <v>416.23899019999999</v>
      </c>
      <c r="AO69" s="298">
        <v>399.54225459999998</v>
      </c>
      <c r="AP69" s="298">
        <v>364.89053680000001</v>
      </c>
      <c r="AQ69" s="298">
        <v>375.80110839999998</v>
      </c>
      <c r="AR69" s="298">
        <v>402.81258780000002</v>
      </c>
      <c r="AS69" s="298">
        <v>428.2001745</v>
      </c>
      <c r="AT69" s="298">
        <v>435.56823509999998</v>
      </c>
      <c r="AU69" s="298">
        <v>388.52782389999999</v>
      </c>
      <c r="AV69" s="298">
        <v>384.98169589999998</v>
      </c>
      <c r="AW69" s="298">
        <v>402.67203699999999</v>
      </c>
      <c r="AX69" s="298">
        <v>428.49806860000001</v>
      </c>
      <c r="AY69" s="298">
        <v>479.16085579999998</v>
      </c>
      <c r="AZ69" s="298">
        <v>419.30799999999999</v>
      </c>
      <c r="BA69" s="298">
        <v>412.35730000000001</v>
      </c>
      <c r="BB69" s="298">
        <v>374.80610000000001</v>
      </c>
      <c r="BC69" s="332">
        <v>378.16480000000001</v>
      </c>
      <c r="BD69" s="332">
        <v>398.21809999999999</v>
      </c>
      <c r="BE69" s="332">
        <v>431.90410000000003</v>
      </c>
      <c r="BF69" s="332">
        <v>431.75970000000001</v>
      </c>
      <c r="BG69" s="332">
        <v>386.82350000000002</v>
      </c>
      <c r="BH69" s="332">
        <v>390.55290000000002</v>
      </c>
      <c r="BI69" s="332">
        <v>404.98399999999998</v>
      </c>
      <c r="BJ69" s="332">
        <v>450.53550000000001</v>
      </c>
      <c r="BK69" s="332">
        <v>465.6628</v>
      </c>
      <c r="BL69" s="332">
        <v>406.90050000000002</v>
      </c>
      <c r="BM69" s="332">
        <v>413.32380000000001</v>
      </c>
      <c r="BN69" s="332">
        <v>368.74290000000002</v>
      </c>
      <c r="BO69" s="332">
        <v>379.79649999999998</v>
      </c>
      <c r="BP69" s="332">
        <v>396.79950000000002</v>
      </c>
      <c r="BQ69" s="332">
        <v>430.84190000000001</v>
      </c>
      <c r="BR69" s="332">
        <v>433.27730000000003</v>
      </c>
      <c r="BS69" s="332">
        <v>390.37849999999997</v>
      </c>
      <c r="BT69" s="332">
        <v>391.87049999999999</v>
      </c>
      <c r="BU69" s="332">
        <v>404.53030000000001</v>
      </c>
      <c r="BV69" s="332">
        <v>452.54689999999999</v>
      </c>
    </row>
    <row r="70" spans="1:74" s="425" customFormat="1" ht="12" customHeight="1" x14ac:dyDescent="0.25">
      <c r="A70" s="424"/>
      <c r="B70" s="828" t="s">
        <v>883</v>
      </c>
      <c r="C70" s="828"/>
      <c r="D70" s="828"/>
      <c r="E70" s="828"/>
      <c r="F70" s="828"/>
      <c r="G70" s="828"/>
      <c r="H70" s="828"/>
      <c r="I70" s="828"/>
      <c r="J70" s="828"/>
      <c r="K70" s="828"/>
      <c r="L70" s="828"/>
      <c r="M70" s="828"/>
      <c r="N70" s="828"/>
      <c r="O70" s="828"/>
      <c r="P70" s="828"/>
      <c r="Q70" s="828"/>
      <c r="AY70" s="461"/>
      <c r="AZ70" s="461"/>
      <c r="BA70" s="461"/>
      <c r="BB70" s="461"/>
      <c r="BC70" s="461"/>
      <c r="BD70" s="461"/>
      <c r="BE70" s="461"/>
      <c r="BF70" s="461"/>
      <c r="BG70" s="461"/>
      <c r="BH70" s="461"/>
      <c r="BI70" s="461"/>
      <c r="BJ70" s="461"/>
    </row>
    <row r="71" spans="1:74" s="425" customFormat="1" ht="12" customHeight="1" x14ac:dyDescent="0.25">
      <c r="A71" s="424"/>
      <c r="B71" s="829" t="s">
        <v>1</v>
      </c>
      <c r="C71" s="829"/>
      <c r="D71" s="829"/>
      <c r="E71" s="829"/>
      <c r="F71" s="829"/>
      <c r="G71" s="829"/>
      <c r="H71" s="829"/>
      <c r="I71" s="829"/>
      <c r="J71" s="829"/>
      <c r="K71" s="829"/>
      <c r="L71" s="829"/>
      <c r="M71" s="829"/>
      <c r="N71" s="829"/>
      <c r="O71" s="829"/>
      <c r="P71" s="829"/>
      <c r="Q71" s="829"/>
      <c r="AY71" s="461"/>
      <c r="AZ71" s="461"/>
      <c r="BA71" s="461"/>
      <c r="BB71" s="461"/>
      <c r="BC71" s="461"/>
      <c r="BD71" s="625"/>
      <c r="BE71" s="625"/>
      <c r="BF71" s="625"/>
      <c r="BG71" s="461"/>
      <c r="BH71" s="461"/>
      <c r="BI71" s="461"/>
      <c r="BJ71" s="461"/>
    </row>
    <row r="72" spans="1:74" s="425" customFormat="1" ht="12" customHeight="1" x14ac:dyDescent="0.25">
      <c r="A72" s="424"/>
      <c r="B72" s="828" t="s">
        <v>978</v>
      </c>
      <c r="C72" s="735"/>
      <c r="D72" s="735"/>
      <c r="E72" s="735"/>
      <c r="F72" s="735"/>
      <c r="G72" s="735"/>
      <c r="H72" s="735"/>
      <c r="I72" s="735"/>
      <c r="J72" s="735"/>
      <c r="K72" s="735"/>
      <c r="L72" s="735"/>
      <c r="M72" s="735"/>
      <c r="N72" s="735"/>
      <c r="O72" s="735"/>
      <c r="P72" s="735"/>
      <c r="Q72" s="735"/>
      <c r="AY72" s="461"/>
      <c r="AZ72" s="461"/>
      <c r="BA72" s="461"/>
      <c r="BB72" s="461"/>
      <c r="BC72" s="461"/>
      <c r="BD72" s="625"/>
      <c r="BE72" s="625"/>
      <c r="BF72" s="625"/>
      <c r="BG72" s="461"/>
      <c r="BH72" s="461"/>
      <c r="BI72" s="461"/>
      <c r="BJ72" s="461"/>
    </row>
    <row r="73" spans="1:74" s="425" customFormat="1" ht="12" customHeight="1" x14ac:dyDescent="0.25">
      <c r="A73" s="424"/>
      <c r="B73" s="755" t="s">
        <v>808</v>
      </c>
      <c r="C73" s="756"/>
      <c r="D73" s="756"/>
      <c r="E73" s="756"/>
      <c r="F73" s="756"/>
      <c r="G73" s="756"/>
      <c r="H73" s="756"/>
      <c r="I73" s="756"/>
      <c r="J73" s="756"/>
      <c r="K73" s="756"/>
      <c r="L73" s="756"/>
      <c r="M73" s="756"/>
      <c r="N73" s="756"/>
      <c r="O73" s="756"/>
      <c r="P73" s="756"/>
      <c r="Q73" s="756"/>
      <c r="AY73" s="461"/>
      <c r="AZ73" s="461"/>
      <c r="BA73" s="461"/>
      <c r="BB73" s="461"/>
      <c r="BC73" s="461"/>
      <c r="BD73" s="625"/>
      <c r="BE73" s="625"/>
      <c r="BF73" s="625"/>
      <c r="BG73" s="461"/>
      <c r="BH73" s="461"/>
      <c r="BI73" s="461"/>
      <c r="BJ73" s="461"/>
    </row>
    <row r="74" spans="1:74" s="425" customFormat="1" ht="12" customHeight="1" x14ac:dyDescent="0.25">
      <c r="A74" s="424"/>
      <c r="B74" s="554" t="s">
        <v>821</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5">
      <c r="A75" s="424"/>
      <c r="B75" s="776" t="str">
        <f>"Notes: "&amp;"EIA completed modeling and analysis for this report on " &amp;Dates!D2&amp;"."</f>
        <v>Notes: EIA completed modeling and analysis for this report on Thursday May 5, 2022.</v>
      </c>
      <c r="C75" s="798"/>
      <c r="D75" s="798"/>
      <c r="E75" s="798"/>
      <c r="F75" s="798"/>
      <c r="G75" s="798"/>
      <c r="H75" s="798"/>
      <c r="I75" s="798"/>
      <c r="J75" s="798"/>
      <c r="K75" s="798"/>
      <c r="L75" s="798"/>
      <c r="M75" s="798"/>
      <c r="N75" s="798"/>
      <c r="O75" s="798"/>
      <c r="P75" s="798"/>
      <c r="Q75" s="777"/>
      <c r="AY75" s="461"/>
      <c r="AZ75" s="461"/>
      <c r="BA75" s="461"/>
      <c r="BB75" s="461"/>
      <c r="BC75" s="461"/>
      <c r="BD75" s="625"/>
      <c r="BE75" s="625"/>
      <c r="BF75" s="625"/>
      <c r="BG75" s="461"/>
      <c r="BH75" s="461"/>
      <c r="BI75" s="461"/>
      <c r="BJ75" s="461"/>
    </row>
    <row r="76" spans="1:74" s="425" customFormat="1" ht="12" customHeight="1" x14ac:dyDescent="0.25">
      <c r="A76" s="424"/>
      <c r="B76" s="749" t="s">
        <v>351</v>
      </c>
      <c r="C76" s="748"/>
      <c r="D76" s="748"/>
      <c r="E76" s="748"/>
      <c r="F76" s="748"/>
      <c r="G76" s="748"/>
      <c r="H76" s="748"/>
      <c r="I76" s="748"/>
      <c r="J76" s="748"/>
      <c r="K76" s="748"/>
      <c r="L76" s="748"/>
      <c r="M76" s="748"/>
      <c r="N76" s="748"/>
      <c r="O76" s="748"/>
      <c r="P76" s="748"/>
      <c r="Q76" s="748"/>
      <c r="AY76" s="461"/>
      <c r="AZ76" s="461"/>
      <c r="BA76" s="461"/>
      <c r="BB76" s="461"/>
      <c r="BC76" s="461"/>
      <c r="BD76" s="625"/>
      <c r="BE76" s="625"/>
      <c r="BF76" s="625"/>
      <c r="BG76" s="461"/>
      <c r="BH76" s="461"/>
      <c r="BI76" s="461"/>
      <c r="BJ76" s="461"/>
    </row>
    <row r="77" spans="1:74" s="425" customFormat="1" ht="12" customHeight="1" x14ac:dyDescent="0.25">
      <c r="A77" s="424"/>
      <c r="B77" s="742" t="s">
        <v>1358</v>
      </c>
      <c r="C77" s="741"/>
      <c r="D77" s="741"/>
      <c r="E77" s="741"/>
      <c r="F77" s="741"/>
      <c r="G77" s="741"/>
      <c r="H77" s="741"/>
      <c r="I77" s="741"/>
      <c r="J77" s="741"/>
      <c r="K77" s="741"/>
      <c r="L77" s="741"/>
      <c r="M77" s="741"/>
      <c r="N77" s="741"/>
      <c r="O77" s="741"/>
      <c r="P77" s="741"/>
      <c r="Q77" s="735"/>
      <c r="AY77" s="461"/>
      <c r="AZ77" s="461"/>
      <c r="BA77" s="461"/>
      <c r="BB77" s="461"/>
      <c r="BC77" s="461"/>
      <c r="BD77" s="625"/>
      <c r="BE77" s="625"/>
      <c r="BF77" s="625"/>
      <c r="BG77" s="461"/>
      <c r="BH77" s="461"/>
      <c r="BI77" s="461"/>
      <c r="BJ77" s="461"/>
    </row>
    <row r="78" spans="1:74" s="425" customFormat="1" ht="12" customHeight="1" x14ac:dyDescent="0.25">
      <c r="A78" s="424"/>
      <c r="B78" s="744" t="s">
        <v>831</v>
      </c>
      <c r="C78" s="735"/>
      <c r="D78" s="735"/>
      <c r="E78" s="735"/>
      <c r="F78" s="735"/>
      <c r="G78" s="735"/>
      <c r="H78" s="735"/>
      <c r="I78" s="735"/>
      <c r="J78" s="735"/>
      <c r="K78" s="735"/>
      <c r="L78" s="735"/>
      <c r="M78" s="735"/>
      <c r="N78" s="735"/>
      <c r="O78" s="735"/>
      <c r="P78" s="735"/>
      <c r="Q78" s="735"/>
      <c r="AY78" s="461"/>
      <c r="AZ78" s="461"/>
      <c r="BA78" s="461"/>
      <c r="BB78" s="461"/>
      <c r="BC78" s="461"/>
      <c r="BD78" s="625"/>
      <c r="BE78" s="625"/>
      <c r="BF78" s="625"/>
      <c r="BG78" s="461"/>
      <c r="BH78" s="461"/>
      <c r="BI78" s="461"/>
      <c r="BJ78" s="461"/>
    </row>
    <row r="79" spans="1:74" s="425" customFormat="1" ht="12" customHeight="1" x14ac:dyDescent="0.25">
      <c r="A79" s="424"/>
      <c r="B79" s="746" t="s">
        <v>1402</v>
      </c>
      <c r="C79" s="735"/>
      <c r="D79" s="735"/>
      <c r="E79" s="735"/>
      <c r="F79" s="735"/>
      <c r="G79" s="735"/>
      <c r="H79" s="735"/>
      <c r="I79" s="735"/>
      <c r="J79" s="735"/>
      <c r="K79" s="735"/>
      <c r="L79" s="735"/>
      <c r="M79" s="735"/>
      <c r="N79" s="735"/>
      <c r="O79" s="735"/>
      <c r="P79" s="735"/>
      <c r="Q79" s="735"/>
      <c r="AY79" s="461"/>
      <c r="AZ79" s="461"/>
      <c r="BA79" s="461"/>
      <c r="BB79" s="461"/>
      <c r="BC79" s="461"/>
      <c r="BD79" s="625"/>
      <c r="BE79" s="625"/>
      <c r="BF79" s="625"/>
      <c r="BG79" s="461"/>
      <c r="BH79" s="461"/>
      <c r="BI79" s="461"/>
      <c r="BJ79" s="461"/>
    </row>
    <row r="80" spans="1:74" s="425" customFormat="1" ht="12" customHeight="1" x14ac:dyDescent="0.25">
      <c r="A80" s="424"/>
      <c r="B80" s="746"/>
      <c r="C80" s="735"/>
      <c r="D80" s="735"/>
      <c r="E80" s="735"/>
      <c r="F80" s="735"/>
      <c r="G80" s="735"/>
      <c r="H80" s="735"/>
      <c r="I80" s="735"/>
      <c r="J80" s="735"/>
      <c r="K80" s="735"/>
      <c r="L80" s="735"/>
      <c r="M80" s="735"/>
      <c r="N80" s="735"/>
      <c r="O80" s="735"/>
      <c r="P80" s="735"/>
      <c r="Q80" s="735"/>
      <c r="AY80" s="461"/>
      <c r="AZ80" s="461"/>
      <c r="BA80" s="461"/>
      <c r="BB80" s="461"/>
      <c r="BC80" s="461"/>
      <c r="BD80" s="625"/>
      <c r="BE80" s="625"/>
      <c r="BF80" s="625"/>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61" customWidth="1"/>
    <col min="2" max="2" width="43.453125" style="161" customWidth="1"/>
    <col min="3" max="50" width="7.453125" style="161" customWidth="1"/>
    <col min="51" max="55" width="7.453125" style="321" customWidth="1"/>
    <col min="56" max="58" width="7.453125" style="165" customWidth="1"/>
    <col min="59" max="62" width="7.453125" style="321" customWidth="1"/>
    <col min="63" max="74" width="7.453125" style="161" customWidth="1"/>
    <col min="75" max="16384" width="9.54296875" style="161"/>
  </cols>
  <sheetData>
    <row r="1" spans="1:74" ht="13.4" customHeight="1" x14ac:dyDescent="0.3">
      <c r="A1" s="759" t="s">
        <v>792</v>
      </c>
      <c r="B1" s="832" t="s">
        <v>1347</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60"/>
    </row>
    <row r="2" spans="1:74" s="162" customFormat="1" ht="12.5" x14ac:dyDescent="0.25">
      <c r="A2" s="760"/>
      <c r="B2" s="486" t="str">
        <f>"U.S. Energy Information Administration  |  Short-Term Energy Outlook  - "&amp;Dates!D1</f>
        <v>U.S. Energy Information Administration  |  Short-Term Energy Outlook  - May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7"/>
      <c r="B5" s="163" t="s">
        <v>1382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684</v>
      </c>
      <c r="B6" s="204" t="s">
        <v>432</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966.87126519000003</v>
      </c>
      <c r="AK6" s="232">
        <v>971.49947199999997</v>
      </c>
      <c r="AL6" s="232">
        <v>975.15256853999995</v>
      </c>
      <c r="AM6" s="232">
        <v>974.42256683000005</v>
      </c>
      <c r="AN6" s="232">
        <v>978.68143384999996</v>
      </c>
      <c r="AO6" s="232">
        <v>984.52118161999999</v>
      </c>
      <c r="AP6" s="232">
        <v>996.41170359</v>
      </c>
      <c r="AQ6" s="232">
        <v>1002.0607927</v>
      </c>
      <c r="AR6" s="232">
        <v>1005.9383425</v>
      </c>
      <c r="AS6" s="232">
        <v>1003.8968783</v>
      </c>
      <c r="AT6" s="232">
        <v>1007.3419554</v>
      </c>
      <c r="AU6" s="232">
        <v>1012.1260992</v>
      </c>
      <c r="AV6" s="232">
        <v>1023.2040929999999</v>
      </c>
      <c r="AW6" s="232">
        <v>1026.9502826999999</v>
      </c>
      <c r="AX6" s="232">
        <v>1028.3194516000001</v>
      </c>
      <c r="AY6" s="232">
        <v>1022.9031602</v>
      </c>
      <c r="AZ6" s="232">
        <v>1022.8246171</v>
      </c>
      <c r="BA6" s="232">
        <v>1023.6753829</v>
      </c>
      <c r="BB6" s="232">
        <v>1026.5733729000001</v>
      </c>
      <c r="BC6" s="305">
        <v>1028.444</v>
      </c>
      <c r="BD6" s="305">
        <v>1030.4059999999999</v>
      </c>
      <c r="BE6" s="305">
        <v>1032.5350000000001</v>
      </c>
      <c r="BF6" s="305">
        <v>1034.6210000000001</v>
      </c>
      <c r="BG6" s="305">
        <v>1036.742</v>
      </c>
      <c r="BH6" s="305">
        <v>1039.01</v>
      </c>
      <c r="BI6" s="305">
        <v>1041.1130000000001</v>
      </c>
      <c r="BJ6" s="305">
        <v>1043.164</v>
      </c>
      <c r="BK6" s="305">
        <v>1044.9970000000001</v>
      </c>
      <c r="BL6" s="305">
        <v>1047.0719999999999</v>
      </c>
      <c r="BM6" s="305">
        <v>1049.22</v>
      </c>
      <c r="BN6" s="305">
        <v>1051.5740000000001</v>
      </c>
      <c r="BO6" s="305">
        <v>1053.771</v>
      </c>
      <c r="BP6" s="305">
        <v>1055.943</v>
      </c>
      <c r="BQ6" s="305">
        <v>1058.07</v>
      </c>
      <c r="BR6" s="305">
        <v>1060.2090000000001</v>
      </c>
      <c r="BS6" s="305">
        <v>1062.337</v>
      </c>
      <c r="BT6" s="305">
        <v>1064.4570000000001</v>
      </c>
      <c r="BU6" s="305">
        <v>1066.567</v>
      </c>
      <c r="BV6" s="305">
        <v>1068.6669999999999</v>
      </c>
    </row>
    <row r="7" spans="1:74" ht="11.15" customHeight="1" x14ac:dyDescent="0.25">
      <c r="A7" s="148" t="s">
        <v>685</v>
      </c>
      <c r="B7" s="204" t="s">
        <v>465</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2667.8048137000001</v>
      </c>
      <c r="AK7" s="232">
        <v>2677.6403396000001</v>
      </c>
      <c r="AL7" s="232">
        <v>2689.1312787000002</v>
      </c>
      <c r="AM7" s="232">
        <v>2704.6472997000001</v>
      </c>
      <c r="AN7" s="232">
        <v>2717.6718141000001</v>
      </c>
      <c r="AO7" s="232">
        <v>2730.5744905000001</v>
      </c>
      <c r="AP7" s="232">
        <v>2746.1870391000002</v>
      </c>
      <c r="AQ7" s="232">
        <v>2756.7222566999999</v>
      </c>
      <c r="AR7" s="232">
        <v>2765.0118536</v>
      </c>
      <c r="AS7" s="232">
        <v>2765.0523251999998</v>
      </c>
      <c r="AT7" s="232">
        <v>2773.3533090000001</v>
      </c>
      <c r="AU7" s="232">
        <v>2783.9113003000002</v>
      </c>
      <c r="AV7" s="232">
        <v>2804.2060947</v>
      </c>
      <c r="AW7" s="232">
        <v>2813.6682547</v>
      </c>
      <c r="AX7" s="232">
        <v>2819.7775756000001</v>
      </c>
      <c r="AY7" s="232">
        <v>2817.0672402999999</v>
      </c>
      <c r="AZ7" s="232">
        <v>2820.5709962000001</v>
      </c>
      <c r="BA7" s="232">
        <v>2824.8220262</v>
      </c>
      <c r="BB7" s="232">
        <v>2830.2197528000002</v>
      </c>
      <c r="BC7" s="305">
        <v>2835.6660000000002</v>
      </c>
      <c r="BD7" s="305">
        <v>2841.5590000000002</v>
      </c>
      <c r="BE7" s="305">
        <v>2847.92</v>
      </c>
      <c r="BF7" s="305">
        <v>2854.6950000000002</v>
      </c>
      <c r="BG7" s="305">
        <v>2861.9029999999998</v>
      </c>
      <c r="BH7" s="305">
        <v>2870.913</v>
      </c>
      <c r="BI7" s="305">
        <v>2877.9630000000002</v>
      </c>
      <c r="BJ7" s="305">
        <v>2884.422</v>
      </c>
      <c r="BK7" s="305">
        <v>2889.1439999999998</v>
      </c>
      <c r="BL7" s="305">
        <v>2895.277</v>
      </c>
      <c r="BM7" s="305">
        <v>2901.6779999999999</v>
      </c>
      <c r="BN7" s="305">
        <v>2908.9349999999999</v>
      </c>
      <c r="BO7" s="305">
        <v>2915.4259999999999</v>
      </c>
      <c r="BP7" s="305">
        <v>2921.741</v>
      </c>
      <c r="BQ7" s="305">
        <v>2927.5819999999999</v>
      </c>
      <c r="BR7" s="305">
        <v>2933.7689999999998</v>
      </c>
      <c r="BS7" s="305">
        <v>2940.0039999999999</v>
      </c>
      <c r="BT7" s="305">
        <v>2946.2869999999998</v>
      </c>
      <c r="BU7" s="305">
        <v>2952.6179999999999</v>
      </c>
      <c r="BV7" s="305">
        <v>2958.9969999999998</v>
      </c>
    </row>
    <row r="8" spans="1:74" ht="11.15" customHeight="1" x14ac:dyDescent="0.25">
      <c r="A8" s="148" t="s">
        <v>686</v>
      </c>
      <c r="B8" s="204" t="s">
        <v>433</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2441.5470528999999</v>
      </c>
      <c r="AK8" s="232">
        <v>2450.3497720999999</v>
      </c>
      <c r="AL8" s="232">
        <v>2460.4865562999998</v>
      </c>
      <c r="AM8" s="232">
        <v>2474.5394477</v>
      </c>
      <c r="AN8" s="232">
        <v>2485.4078298999998</v>
      </c>
      <c r="AO8" s="232">
        <v>2495.6737453000001</v>
      </c>
      <c r="AP8" s="232">
        <v>2507.9863568999999</v>
      </c>
      <c r="AQ8" s="232">
        <v>2515.0604662000001</v>
      </c>
      <c r="AR8" s="232">
        <v>2519.5452365000001</v>
      </c>
      <c r="AS8" s="232">
        <v>2513.8865415999999</v>
      </c>
      <c r="AT8" s="232">
        <v>2518.8582280000001</v>
      </c>
      <c r="AU8" s="232">
        <v>2526.9061698</v>
      </c>
      <c r="AV8" s="232">
        <v>2547.7403964</v>
      </c>
      <c r="AW8" s="232">
        <v>2554.6583264999999</v>
      </c>
      <c r="AX8" s="232">
        <v>2557.3699898</v>
      </c>
      <c r="AY8" s="232">
        <v>2547.3628623999998</v>
      </c>
      <c r="AZ8" s="232">
        <v>2548.0463844999999</v>
      </c>
      <c r="BA8" s="232">
        <v>2550.9080325999998</v>
      </c>
      <c r="BB8" s="232">
        <v>2558.2624718000002</v>
      </c>
      <c r="BC8" s="305">
        <v>2563.7440000000001</v>
      </c>
      <c r="BD8" s="305">
        <v>2569.6680000000001</v>
      </c>
      <c r="BE8" s="305">
        <v>2576.1959999999999</v>
      </c>
      <c r="BF8" s="305">
        <v>2582.8829999999998</v>
      </c>
      <c r="BG8" s="305">
        <v>2589.8910000000001</v>
      </c>
      <c r="BH8" s="305">
        <v>2598.3939999999998</v>
      </c>
      <c r="BI8" s="305">
        <v>2605.163</v>
      </c>
      <c r="BJ8" s="305">
        <v>2611.373</v>
      </c>
      <c r="BK8" s="305">
        <v>2616.0590000000002</v>
      </c>
      <c r="BL8" s="305">
        <v>2621.8739999999998</v>
      </c>
      <c r="BM8" s="305">
        <v>2627.8539999999998</v>
      </c>
      <c r="BN8" s="305">
        <v>2633.9929999999999</v>
      </c>
      <c r="BO8" s="305">
        <v>2640.3069999999998</v>
      </c>
      <c r="BP8" s="305">
        <v>2646.7890000000002</v>
      </c>
      <c r="BQ8" s="305">
        <v>2654.0929999999998</v>
      </c>
      <c r="BR8" s="305">
        <v>2660.424</v>
      </c>
      <c r="BS8" s="305">
        <v>2666.4360000000001</v>
      </c>
      <c r="BT8" s="305">
        <v>2672.127</v>
      </c>
      <c r="BU8" s="305">
        <v>2677.4989999999998</v>
      </c>
      <c r="BV8" s="305">
        <v>2682.55</v>
      </c>
    </row>
    <row r="9" spans="1:74" ht="11.15" customHeight="1" x14ac:dyDescent="0.25">
      <c r="A9" s="148" t="s">
        <v>687</v>
      </c>
      <c r="B9" s="204" t="s">
        <v>434</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1174.3487004000001</v>
      </c>
      <c r="AK9" s="232">
        <v>1180.1237699000001</v>
      </c>
      <c r="AL9" s="232">
        <v>1186.1832403999999</v>
      </c>
      <c r="AM9" s="232">
        <v>1193.7481857</v>
      </c>
      <c r="AN9" s="232">
        <v>1199.4606534</v>
      </c>
      <c r="AO9" s="232">
        <v>1204.5417170999999</v>
      </c>
      <c r="AP9" s="232">
        <v>1209.8389517000001</v>
      </c>
      <c r="AQ9" s="232">
        <v>1213.0215264000001</v>
      </c>
      <c r="AR9" s="232">
        <v>1214.9370159</v>
      </c>
      <c r="AS9" s="232">
        <v>1213.237116</v>
      </c>
      <c r="AT9" s="232">
        <v>1214.3796636</v>
      </c>
      <c r="AU9" s="232">
        <v>1216.0163544</v>
      </c>
      <c r="AV9" s="232">
        <v>1220.1265169999999</v>
      </c>
      <c r="AW9" s="232">
        <v>1221.2669976</v>
      </c>
      <c r="AX9" s="232">
        <v>1221.4171248</v>
      </c>
      <c r="AY9" s="232">
        <v>1217.7966873</v>
      </c>
      <c r="AZ9" s="232">
        <v>1218.0512663</v>
      </c>
      <c r="BA9" s="232">
        <v>1219.4006503999999</v>
      </c>
      <c r="BB9" s="232">
        <v>1222.9414678999999</v>
      </c>
      <c r="BC9" s="305">
        <v>1225.6579999999999</v>
      </c>
      <c r="BD9" s="305">
        <v>1228.6469999999999</v>
      </c>
      <c r="BE9" s="305">
        <v>1232.2249999999999</v>
      </c>
      <c r="BF9" s="305">
        <v>1235.521</v>
      </c>
      <c r="BG9" s="305">
        <v>1238.8520000000001</v>
      </c>
      <c r="BH9" s="305">
        <v>1242.479</v>
      </c>
      <c r="BI9" s="305">
        <v>1245.684</v>
      </c>
      <c r="BJ9" s="305">
        <v>1248.7280000000001</v>
      </c>
      <c r="BK9" s="305">
        <v>1251.288</v>
      </c>
      <c r="BL9" s="305">
        <v>1254.2539999999999</v>
      </c>
      <c r="BM9" s="305">
        <v>1257.3030000000001</v>
      </c>
      <c r="BN9" s="305">
        <v>1260.6030000000001</v>
      </c>
      <c r="BO9" s="305">
        <v>1263.69</v>
      </c>
      <c r="BP9" s="305">
        <v>1266.7339999999999</v>
      </c>
      <c r="BQ9" s="305">
        <v>1269.704</v>
      </c>
      <c r="BR9" s="305">
        <v>1272.681</v>
      </c>
      <c r="BS9" s="305">
        <v>1275.6369999999999</v>
      </c>
      <c r="BT9" s="305">
        <v>1278.5719999999999</v>
      </c>
      <c r="BU9" s="305">
        <v>1281.4839999999999</v>
      </c>
      <c r="BV9" s="305">
        <v>1284.375</v>
      </c>
    </row>
    <row r="10" spans="1:74" ht="11.15" customHeight="1" x14ac:dyDescent="0.25">
      <c r="A10" s="148" t="s">
        <v>688</v>
      </c>
      <c r="B10" s="204" t="s">
        <v>435</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3321.1100704999999</v>
      </c>
      <c r="AK10" s="232">
        <v>3332.7413179999999</v>
      </c>
      <c r="AL10" s="232">
        <v>3346.6173511000002</v>
      </c>
      <c r="AM10" s="232">
        <v>3364.8729797000001</v>
      </c>
      <c r="AN10" s="232">
        <v>3381.6374768000001</v>
      </c>
      <c r="AO10" s="232">
        <v>3399.0456521999999</v>
      </c>
      <c r="AP10" s="232">
        <v>3422.3132449</v>
      </c>
      <c r="AQ10" s="232">
        <v>3437.0969728</v>
      </c>
      <c r="AR10" s="232">
        <v>3448.6125747999999</v>
      </c>
      <c r="AS10" s="232">
        <v>3447.8539314999998</v>
      </c>
      <c r="AT10" s="232">
        <v>3459.5878714</v>
      </c>
      <c r="AU10" s="232">
        <v>3474.8082749999999</v>
      </c>
      <c r="AV10" s="232">
        <v>3506.2784268999999</v>
      </c>
      <c r="AW10" s="232">
        <v>3518.8992945999998</v>
      </c>
      <c r="AX10" s="232">
        <v>3525.4341626</v>
      </c>
      <c r="AY10" s="232">
        <v>3514.6473031999999</v>
      </c>
      <c r="AZ10" s="232">
        <v>3517.4369677999998</v>
      </c>
      <c r="BA10" s="232">
        <v>3522.5674285</v>
      </c>
      <c r="BB10" s="232">
        <v>3532.3134716</v>
      </c>
      <c r="BC10" s="305">
        <v>3540.4189999999999</v>
      </c>
      <c r="BD10" s="305">
        <v>3549.16</v>
      </c>
      <c r="BE10" s="305">
        <v>3559.0880000000002</v>
      </c>
      <c r="BF10" s="305">
        <v>3568.6840000000002</v>
      </c>
      <c r="BG10" s="305">
        <v>3578.5</v>
      </c>
      <c r="BH10" s="305">
        <v>3589.2440000000001</v>
      </c>
      <c r="BI10" s="305">
        <v>3598.9690000000001</v>
      </c>
      <c r="BJ10" s="305">
        <v>3608.3850000000002</v>
      </c>
      <c r="BK10" s="305">
        <v>3616.8029999999999</v>
      </c>
      <c r="BL10" s="305">
        <v>3626.1120000000001</v>
      </c>
      <c r="BM10" s="305">
        <v>3635.627</v>
      </c>
      <c r="BN10" s="305">
        <v>3645.723</v>
      </c>
      <c r="BO10" s="305">
        <v>3655.3649999999998</v>
      </c>
      <c r="BP10" s="305">
        <v>3664.931</v>
      </c>
      <c r="BQ10" s="305">
        <v>3674.6610000000001</v>
      </c>
      <c r="BR10" s="305">
        <v>3683.89</v>
      </c>
      <c r="BS10" s="305">
        <v>3692.8609999999999</v>
      </c>
      <c r="BT10" s="305">
        <v>3701.5740000000001</v>
      </c>
      <c r="BU10" s="305">
        <v>3710.0279999999998</v>
      </c>
      <c r="BV10" s="305">
        <v>3718.223</v>
      </c>
    </row>
    <row r="11" spans="1:74" ht="11.15" customHeight="1" x14ac:dyDescent="0.25">
      <c r="A11" s="148" t="s">
        <v>689</v>
      </c>
      <c r="B11" s="204" t="s">
        <v>436</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816.84471123000003</v>
      </c>
      <c r="AK11" s="232">
        <v>820.63853395000001</v>
      </c>
      <c r="AL11" s="232">
        <v>825.03400094999995</v>
      </c>
      <c r="AM11" s="232">
        <v>832.08059201000003</v>
      </c>
      <c r="AN11" s="232">
        <v>836.14223767999999</v>
      </c>
      <c r="AO11" s="232">
        <v>839.26841777000004</v>
      </c>
      <c r="AP11" s="232">
        <v>840.57930769999996</v>
      </c>
      <c r="AQ11" s="232">
        <v>842.49442505000002</v>
      </c>
      <c r="AR11" s="232">
        <v>844.13394525000001</v>
      </c>
      <c r="AS11" s="232">
        <v>843.55424323</v>
      </c>
      <c r="AT11" s="232">
        <v>846.10028791000002</v>
      </c>
      <c r="AU11" s="232">
        <v>849.82845425000005</v>
      </c>
      <c r="AV11" s="232">
        <v>858.53427962000001</v>
      </c>
      <c r="AW11" s="232">
        <v>861.78003619000003</v>
      </c>
      <c r="AX11" s="232">
        <v>863.36126135999996</v>
      </c>
      <c r="AY11" s="232">
        <v>860.38764628000001</v>
      </c>
      <c r="AZ11" s="232">
        <v>860.80754026</v>
      </c>
      <c r="BA11" s="232">
        <v>861.73063447000004</v>
      </c>
      <c r="BB11" s="232">
        <v>863.66907576000006</v>
      </c>
      <c r="BC11" s="305">
        <v>865.21450000000004</v>
      </c>
      <c r="BD11" s="305">
        <v>866.87890000000004</v>
      </c>
      <c r="BE11" s="305">
        <v>868.78719999999998</v>
      </c>
      <c r="BF11" s="305">
        <v>870.59630000000004</v>
      </c>
      <c r="BG11" s="305">
        <v>872.43100000000004</v>
      </c>
      <c r="BH11" s="305">
        <v>874.41499999999996</v>
      </c>
      <c r="BI11" s="305">
        <v>876.20809999999994</v>
      </c>
      <c r="BJ11" s="305">
        <v>877.93389999999999</v>
      </c>
      <c r="BK11" s="305">
        <v>879.38969999999995</v>
      </c>
      <c r="BL11" s="305">
        <v>881.13329999999996</v>
      </c>
      <c r="BM11" s="305">
        <v>882.96169999999995</v>
      </c>
      <c r="BN11" s="305">
        <v>884.96220000000005</v>
      </c>
      <c r="BO11" s="305">
        <v>886.89490000000001</v>
      </c>
      <c r="BP11" s="305">
        <v>888.84709999999995</v>
      </c>
      <c r="BQ11" s="305">
        <v>890.9049</v>
      </c>
      <c r="BR11" s="305">
        <v>892.83119999999997</v>
      </c>
      <c r="BS11" s="305">
        <v>894.7124</v>
      </c>
      <c r="BT11" s="305">
        <v>896.54830000000004</v>
      </c>
      <c r="BU11" s="305">
        <v>898.33900000000006</v>
      </c>
      <c r="BV11" s="305">
        <v>900.08450000000005</v>
      </c>
    </row>
    <row r="12" spans="1:74" ht="11.15" customHeight="1" x14ac:dyDescent="0.25">
      <c r="A12" s="148" t="s">
        <v>690</v>
      </c>
      <c r="B12" s="204" t="s">
        <v>437</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2292.3743528999998</v>
      </c>
      <c r="AK12" s="232">
        <v>2299.9849321000002</v>
      </c>
      <c r="AL12" s="232">
        <v>2307.1870281000001</v>
      </c>
      <c r="AM12" s="232">
        <v>2310.2748055000002</v>
      </c>
      <c r="AN12" s="232">
        <v>2319.4393117999998</v>
      </c>
      <c r="AO12" s="232">
        <v>2330.9747115</v>
      </c>
      <c r="AP12" s="232">
        <v>2351.8369312</v>
      </c>
      <c r="AQ12" s="232">
        <v>2362.8971728000001</v>
      </c>
      <c r="AR12" s="232">
        <v>2371.1113629000001</v>
      </c>
      <c r="AS12" s="232">
        <v>2367.2120074999998</v>
      </c>
      <c r="AT12" s="232">
        <v>2376.6847149</v>
      </c>
      <c r="AU12" s="232">
        <v>2390.2619912</v>
      </c>
      <c r="AV12" s="232">
        <v>2420.4742516000001</v>
      </c>
      <c r="AW12" s="232">
        <v>2432.8628542000001</v>
      </c>
      <c r="AX12" s="232">
        <v>2439.9582142999998</v>
      </c>
      <c r="AY12" s="232">
        <v>2432.1043552000001</v>
      </c>
      <c r="AZ12" s="232">
        <v>2435.8552126</v>
      </c>
      <c r="BA12" s="232">
        <v>2441.5548098999998</v>
      </c>
      <c r="BB12" s="232">
        <v>2451.4944525000001</v>
      </c>
      <c r="BC12" s="305">
        <v>2459.373</v>
      </c>
      <c r="BD12" s="305">
        <v>2467.482</v>
      </c>
      <c r="BE12" s="305">
        <v>2475.8870000000002</v>
      </c>
      <c r="BF12" s="305">
        <v>2484.4070000000002</v>
      </c>
      <c r="BG12" s="305">
        <v>2493.107</v>
      </c>
      <c r="BH12" s="305">
        <v>2502.2289999999998</v>
      </c>
      <c r="BI12" s="305">
        <v>2511.1089999999999</v>
      </c>
      <c r="BJ12" s="305">
        <v>2519.9870000000001</v>
      </c>
      <c r="BK12" s="305">
        <v>2529.2130000000002</v>
      </c>
      <c r="BL12" s="305">
        <v>2537.828</v>
      </c>
      <c r="BM12" s="305">
        <v>2546.1799999999998</v>
      </c>
      <c r="BN12" s="305">
        <v>2553.83</v>
      </c>
      <c r="BO12" s="305">
        <v>2561.9850000000001</v>
      </c>
      <c r="BP12" s="305">
        <v>2570.2069999999999</v>
      </c>
      <c r="BQ12" s="305">
        <v>2578.9760000000001</v>
      </c>
      <c r="BR12" s="305">
        <v>2586.971</v>
      </c>
      <c r="BS12" s="305">
        <v>2594.672</v>
      </c>
      <c r="BT12" s="305">
        <v>2602.0790000000002</v>
      </c>
      <c r="BU12" s="305">
        <v>2609.1930000000002</v>
      </c>
      <c r="BV12" s="305">
        <v>2616.0129999999999</v>
      </c>
    </row>
    <row r="13" spans="1:74" ht="11.15" customHeight="1" x14ac:dyDescent="0.25">
      <c r="A13" s="148" t="s">
        <v>691</v>
      </c>
      <c r="B13" s="204" t="s">
        <v>438</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1252.339941</v>
      </c>
      <c r="AK13" s="232">
        <v>1258.3169237</v>
      </c>
      <c r="AL13" s="232">
        <v>1263.8787569000001</v>
      </c>
      <c r="AM13" s="232">
        <v>1267.3959401</v>
      </c>
      <c r="AN13" s="232">
        <v>1273.3496</v>
      </c>
      <c r="AO13" s="232">
        <v>1280.1102361000001</v>
      </c>
      <c r="AP13" s="232">
        <v>1291.0906276000001</v>
      </c>
      <c r="AQ13" s="232">
        <v>1296.9056316000001</v>
      </c>
      <c r="AR13" s="232">
        <v>1300.9680272000001</v>
      </c>
      <c r="AS13" s="232">
        <v>1298.9424905999999</v>
      </c>
      <c r="AT13" s="232">
        <v>1302.7511626999999</v>
      </c>
      <c r="AU13" s="232">
        <v>1308.0587195999999</v>
      </c>
      <c r="AV13" s="232">
        <v>1319.7510319999999</v>
      </c>
      <c r="AW13" s="232">
        <v>1324.3919550999999</v>
      </c>
      <c r="AX13" s="232">
        <v>1326.8673597</v>
      </c>
      <c r="AY13" s="232">
        <v>1323.2514037000001</v>
      </c>
      <c r="AZ13" s="232">
        <v>1324.3401531</v>
      </c>
      <c r="BA13" s="232">
        <v>1326.2077657</v>
      </c>
      <c r="BB13" s="232">
        <v>1329.3885978000001</v>
      </c>
      <c r="BC13" s="305">
        <v>1332.413</v>
      </c>
      <c r="BD13" s="305">
        <v>1335.816</v>
      </c>
      <c r="BE13" s="305">
        <v>1339.7819999999999</v>
      </c>
      <c r="BF13" s="305">
        <v>1343.8019999999999</v>
      </c>
      <c r="BG13" s="305">
        <v>1348.0609999999999</v>
      </c>
      <c r="BH13" s="305">
        <v>1352.961</v>
      </c>
      <c r="BI13" s="305">
        <v>1357.3979999999999</v>
      </c>
      <c r="BJ13" s="305">
        <v>1361.7739999999999</v>
      </c>
      <c r="BK13" s="305">
        <v>1365.8610000000001</v>
      </c>
      <c r="BL13" s="305">
        <v>1370.2850000000001</v>
      </c>
      <c r="BM13" s="305">
        <v>1374.818</v>
      </c>
      <c r="BN13" s="305">
        <v>1379.7139999999999</v>
      </c>
      <c r="BO13" s="305">
        <v>1384.2760000000001</v>
      </c>
      <c r="BP13" s="305">
        <v>1388.7560000000001</v>
      </c>
      <c r="BQ13" s="305">
        <v>1393.1859999999999</v>
      </c>
      <c r="BR13" s="305">
        <v>1397.482</v>
      </c>
      <c r="BS13" s="305">
        <v>1401.675</v>
      </c>
      <c r="BT13" s="305">
        <v>1405.7650000000001</v>
      </c>
      <c r="BU13" s="305">
        <v>1409.751</v>
      </c>
      <c r="BV13" s="305">
        <v>1413.634</v>
      </c>
    </row>
    <row r="14" spans="1:74" ht="11.15" customHeight="1" x14ac:dyDescent="0.25">
      <c r="A14" s="148" t="s">
        <v>692</v>
      </c>
      <c r="B14" s="204" t="s">
        <v>439</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3586.8188475000002</v>
      </c>
      <c r="AK14" s="232">
        <v>3605.2277432000001</v>
      </c>
      <c r="AL14" s="232">
        <v>3628.6331774999999</v>
      </c>
      <c r="AM14" s="232">
        <v>3664.2076142000001</v>
      </c>
      <c r="AN14" s="232">
        <v>3692.2267775999999</v>
      </c>
      <c r="AO14" s="232">
        <v>3719.8631316000001</v>
      </c>
      <c r="AP14" s="232">
        <v>3754.9200176999998</v>
      </c>
      <c r="AQ14" s="232">
        <v>3775.9382467999999</v>
      </c>
      <c r="AR14" s="232">
        <v>3790.7211603000001</v>
      </c>
      <c r="AS14" s="232">
        <v>3782.373544</v>
      </c>
      <c r="AT14" s="232">
        <v>3797.3572374999999</v>
      </c>
      <c r="AU14" s="232">
        <v>3818.7770261999999</v>
      </c>
      <c r="AV14" s="232">
        <v>3867.9993129999998</v>
      </c>
      <c r="AW14" s="232">
        <v>3886.2664903999998</v>
      </c>
      <c r="AX14" s="232">
        <v>3894.9449611999999</v>
      </c>
      <c r="AY14" s="232">
        <v>3877.7989155</v>
      </c>
      <c r="AZ14" s="232">
        <v>3879.4768303000001</v>
      </c>
      <c r="BA14" s="232">
        <v>3883.7428957000002</v>
      </c>
      <c r="BB14" s="232">
        <v>3893.0568693</v>
      </c>
      <c r="BC14" s="305">
        <v>3900.654</v>
      </c>
      <c r="BD14" s="305">
        <v>3908.9949999999999</v>
      </c>
      <c r="BE14" s="305">
        <v>3917.9929999999999</v>
      </c>
      <c r="BF14" s="305">
        <v>3927.8850000000002</v>
      </c>
      <c r="BG14" s="305">
        <v>3938.5859999999998</v>
      </c>
      <c r="BH14" s="305">
        <v>3951.9450000000002</v>
      </c>
      <c r="BI14" s="305">
        <v>3962.8739999999998</v>
      </c>
      <c r="BJ14" s="305">
        <v>3973.223</v>
      </c>
      <c r="BK14" s="305">
        <v>3982.0569999999998</v>
      </c>
      <c r="BL14" s="305">
        <v>3991.9490000000001</v>
      </c>
      <c r="BM14" s="305">
        <v>4001.9639999999999</v>
      </c>
      <c r="BN14" s="305">
        <v>4012.4389999999999</v>
      </c>
      <c r="BO14" s="305">
        <v>4022.4459999999999</v>
      </c>
      <c r="BP14" s="305">
        <v>4032.3229999999999</v>
      </c>
      <c r="BQ14" s="305">
        <v>4042.3890000000001</v>
      </c>
      <c r="BR14" s="305">
        <v>4051.7640000000001</v>
      </c>
      <c r="BS14" s="305">
        <v>4060.7669999999998</v>
      </c>
      <c r="BT14" s="305">
        <v>4069.3989999999999</v>
      </c>
      <c r="BU14" s="305">
        <v>4077.66</v>
      </c>
      <c r="BV14" s="305">
        <v>4085.549</v>
      </c>
    </row>
    <row r="15" spans="1:74" ht="11.15" customHeight="1" x14ac:dyDescent="0.25">
      <c r="A15" s="148"/>
      <c r="B15" s="165" t="s">
        <v>1380</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315"/>
      <c r="BD15" s="315"/>
      <c r="BE15" s="315"/>
      <c r="BF15" s="315"/>
      <c r="BG15" s="315"/>
      <c r="BH15" s="315"/>
      <c r="BI15" s="315"/>
      <c r="BJ15" s="315"/>
      <c r="BK15" s="315"/>
      <c r="BL15" s="315"/>
      <c r="BM15" s="315"/>
      <c r="BN15" s="315"/>
      <c r="BO15" s="315"/>
      <c r="BP15" s="315"/>
      <c r="BQ15" s="315"/>
      <c r="BR15" s="315"/>
      <c r="BS15" s="315"/>
      <c r="BT15" s="315"/>
      <c r="BU15" s="315"/>
      <c r="BV15" s="315"/>
    </row>
    <row r="16" spans="1:74" ht="11.15" customHeight="1" x14ac:dyDescent="0.25">
      <c r="A16" s="148" t="s">
        <v>693</v>
      </c>
      <c r="B16" s="204" t="s">
        <v>432</v>
      </c>
      <c r="C16" s="250">
        <v>100.18111433</v>
      </c>
      <c r="D16" s="250">
        <v>100.16808519999999</v>
      </c>
      <c r="E16" s="250">
        <v>100.22143502</v>
      </c>
      <c r="F16" s="250">
        <v>100.45838237</v>
      </c>
      <c r="G16" s="250">
        <v>100.55657615</v>
      </c>
      <c r="H16" s="250">
        <v>100.63323493</v>
      </c>
      <c r="I16" s="250">
        <v>100.79068561</v>
      </c>
      <c r="J16" s="250">
        <v>100.74752923</v>
      </c>
      <c r="K16" s="250">
        <v>100.60609268</v>
      </c>
      <c r="L16" s="250">
        <v>100.26946167</v>
      </c>
      <c r="M16" s="250">
        <v>100.00415049999999</v>
      </c>
      <c r="N16" s="250">
        <v>99.713244888999995</v>
      </c>
      <c r="O16" s="250">
        <v>99.346619970000006</v>
      </c>
      <c r="P16" s="250">
        <v>99.042119095000004</v>
      </c>
      <c r="Q16" s="250">
        <v>98.749617408999995</v>
      </c>
      <c r="R16" s="250">
        <v>98.390779047999999</v>
      </c>
      <c r="S16" s="250">
        <v>98.181027639999996</v>
      </c>
      <c r="T16" s="250">
        <v>98.042027321999996</v>
      </c>
      <c r="U16" s="250">
        <v>98.083698304999999</v>
      </c>
      <c r="V16" s="250">
        <v>98.003760004</v>
      </c>
      <c r="W16" s="250">
        <v>97.912132631999995</v>
      </c>
      <c r="X16" s="250">
        <v>97.968961664999995</v>
      </c>
      <c r="Y16" s="250">
        <v>97.733847044000001</v>
      </c>
      <c r="Z16" s="250">
        <v>97.366934244000007</v>
      </c>
      <c r="AA16" s="250">
        <v>98.474380762999999</v>
      </c>
      <c r="AB16" s="250">
        <v>96.639253484999998</v>
      </c>
      <c r="AC16" s="250">
        <v>93.467709907</v>
      </c>
      <c r="AD16" s="250">
        <v>83.793517215999998</v>
      </c>
      <c r="AE16" s="250">
        <v>81.823815646</v>
      </c>
      <c r="AF16" s="250">
        <v>82.392372385000002</v>
      </c>
      <c r="AG16" s="250">
        <v>89.808803292999997</v>
      </c>
      <c r="AH16" s="250">
        <v>92.221664755000006</v>
      </c>
      <c r="AI16" s="250">
        <v>93.940572630000005</v>
      </c>
      <c r="AJ16" s="250">
        <v>94.430770105999997</v>
      </c>
      <c r="AK16" s="250">
        <v>95.162838417000003</v>
      </c>
      <c r="AL16" s="250">
        <v>95.602020752000001</v>
      </c>
      <c r="AM16" s="250">
        <v>95.192949034999998</v>
      </c>
      <c r="AN16" s="250">
        <v>95.462885471999996</v>
      </c>
      <c r="AO16" s="250">
        <v>95.856461988999996</v>
      </c>
      <c r="AP16" s="250">
        <v>96.624399765999996</v>
      </c>
      <c r="AQ16" s="250">
        <v>97.077215555999999</v>
      </c>
      <c r="AR16" s="250">
        <v>97.465630537999999</v>
      </c>
      <c r="AS16" s="250">
        <v>97.679056161999995</v>
      </c>
      <c r="AT16" s="250">
        <v>98.021610945999996</v>
      </c>
      <c r="AU16" s="250">
        <v>98.382706338000006</v>
      </c>
      <c r="AV16" s="250">
        <v>98.759157145000003</v>
      </c>
      <c r="AW16" s="250">
        <v>99.159722647999999</v>
      </c>
      <c r="AX16" s="250">
        <v>99.581217652000007</v>
      </c>
      <c r="AY16" s="250">
        <v>99.961015920999998</v>
      </c>
      <c r="AZ16" s="250">
        <v>100.47133961</v>
      </c>
      <c r="BA16" s="250">
        <v>101.04956248000001</v>
      </c>
      <c r="BB16" s="250">
        <v>101.92285184000001</v>
      </c>
      <c r="BC16" s="316">
        <v>102.4665</v>
      </c>
      <c r="BD16" s="316">
        <v>102.90770000000001</v>
      </c>
      <c r="BE16" s="316">
        <v>103.04259999999999</v>
      </c>
      <c r="BF16" s="316">
        <v>103.4316</v>
      </c>
      <c r="BG16" s="316">
        <v>103.871</v>
      </c>
      <c r="BH16" s="316">
        <v>104.46120000000001</v>
      </c>
      <c r="BI16" s="316">
        <v>104.9259</v>
      </c>
      <c r="BJ16" s="316">
        <v>105.3656</v>
      </c>
      <c r="BK16" s="316">
        <v>105.7158</v>
      </c>
      <c r="BL16" s="316">
        <v>106.1538</v>
      </c>
      <c r="BM16" s="316">
        <v>106.6151</v>
      </c>
      <c r="BN16" s="316">
        <v>107.1563</v>
      </c>
      <c r="BO16" s="316">
        <v>107.6217</v>
      </c>
      <c r="BP16" s="316">
        <v>108.068</v>
      </c>
      <c r="BQ16" s="316">
        <v>108.5406</v>
      </c>
      <c r="BR16" s="316">
        <v>108.9145</v>
      </c>
      <c r="BS16" s="316">
        <v>109.235</v>
      </c>
      <c r="BT16" s="316">
        <v>109.5022</v>
      </c>
      <c r="BU16" s="316">
        <v>109.7161</v>
      </c>
      <c r="BV16" s="316">
        <v>109.8767</v>
      </c>
    </row>
    <row r="17" spans="1:74" ht="11.15" customHeight="1" x14ac:dyDescent="0.25">
      <c r="A17" s="148" t="s">
        <v>694</v>
      </c>
      <c r="B17" s="204" t="s">
        <v>465</v>
      </c>
      <c r="C17" s="250">
        <v>99.938664063999994</v>
      </c>
      <c r="D17" s="250">
        <v>99.925441426999996</v>
      </c>
      <c r="E17" s="250">
        <v>99.976901675999997</v>
      </c>
      <c r="F17" s="250">
        <v>100.18915131</v>
      </c>
      <c r="G17" s="250">
        <v>100.29789746</v>
      </c>
      <c r="H17" s="250">
        <v>100.39924662</v>
      </c>
      <c r="I17" s="250">
        <v>100.62471309</v>
      </c>
      <c r="J17" s="250">
        <v>100.61263255999999</v>
      </c>
      <c r="K17" s="250">
        <v>100.49451931999999</v>
      </c>
      <c r="L17" s="250">
        <v>100.23023392</v>
      </c>
      <c r="M17" s="250">
        <v>99.930159837000005</v>
      </c>
      <c r="N17" s="250">
        <v>99.554157625000002</v>
      </c>
      <c r="O17" s="250">
        <v>98.952903512999995</v>
      </c>
      <c r="P17" s="250">
        <v>98.537037870999995</v>
      </c>
      <c r="Q17" s="250">
        <v>98.157236928000003</v>
      </c>
      <c r="R17" s="250">
        <v>97.790178177000001</v>
      </c>
      <c r="S17" s="250">
        <v>97.499998512000005</v>
      </c>
      <c r="T17" s="250">
        <v>97.263375425999996</v>
      </c>
      <c r="U17" s="250">
        <v>97.145264947000001</v>
      </c>
      <c r="V17" s="250">
        <v>96.967038000000002</v>
      </c>
      <c r="W17" s="250">
        <v>96.793650611999993</v>
      </c>
      <c r="X17" s="250">
        <v>96.751500149999998</v>
      </c>
      <c r="Y17" s="250">
        <v>96.492993855999998</v>
      </c>
      <c r="Z17" s="250">
        <v>96.144529094999996</v>
      </c>
      <c r="AA17" s="250">
        <v>97.748056047999995</v>
      </c>
      <c r="AB17" s="250">
        <v>95.688211722000005</v>
      </c>
      <c r="AC17" s="250">
        <v>92.006946295000006</v>
      </c>
      <c r="AD17" s="250">
        <v>80.592965840999994</v>
      </c>
      <c r="AE17" s="250">
        <v>78.252328660000003</v>
      </c>
      <c r="AF17" s="250">
        <v>78.873740824999999</v>
      </c>
      <c r="AG17" s="250">
        <v>87.582126791999997</v>
      </c>
      <c r="AH17" s="250">
        <v>90.283944305000006</v>
      </c>
      <c r="AI17" s="250">
        <v>92.104117821000003</v>
      </c>
      <c r="AJ17" s="250">
        <v>92.216515338999997</v>
      </c>
      <c r="AK17" s="250">
        <v>92.892999861000007</v>
      </c>
      <c r="AL17" s="250">
        <v>93.307439387000002</v>
      </c>
      <c r="AM17" s="250">
        <v>92.983689169000002</v>
      </c>
      <c r="AN17" s="250">
        <v>93.23114726</v>
      </c>
      <c r="AO17" s="250">
        <v>93.573668913999995</v>
      </c>
      <c r="AP17" s="250">
        <v>94.224963126000006</v>
      </c>
      <c r="AQ17" s="250">
        <v>94.597330159999999</v>
      </c>
      <c r="AR17" s="250">
        <v>94.904479011000006</v>
      </c>
      <c r="AS17" s="250">
        <v>94.991529486999994</v>
      </c>
      <c r="AT17" s="250">
        <v>95.284402115999995</v>
      </c>
      <c r="AU17" s="250">
        <v>95.628216706000003</v>
      </c>
      <c r="AV17" s="250">
        <v>96.078033219999995</v>
      </c>
      <c r="AW17" s="250">
        <v>96.482436761000002</v>
      </c>
      <c r="AX17" s="250">
        <v>96.896487291</v>
      </c>
      <c r="AY17" s="250">
        <v>97.182177546999995</v>
      </c>
      <c r="AZ17" s="250">
        <v>97.719027502000003</v>
      </c>
      <c r="BA17" s="250">
        <v>98.369029893000004</v>
      </c>
      <c r="BB17" s="250">
        <v>99.444438742000003</v>
      </c>
      <c r="BC17" s="316">
        <v>100.0866</v>
      </c>
      <c r="BD17" s="316">
        <v>100.60760000000001</v>
      </c>
      <c r="BE17" s="316">
        <v>100.84059999999999</v>
      </c>
      <c r="BF17" s="316">
        <v>101.2449</v>
      </c>
      <c r="BG17" s="316">
        <v>101.65349999999999</v>
      </c>
      <c r="BH17" s="316">
        <v>102.08199999999999</v>
      </c>
      <c r="BI17" s="316">
        <v>102.4873</v>
      </c>
      <c r="BJ17" s="316">
        <v>102.88500000000001</v>
      </c>
      <c r="BK17" s="316">
        <v>103.2723</v>
      </c>
      <c r="BL17" s="316">
        <v>103.6571</v>
      </c>
      <c r="BM17" s="316">
        <v>104.0365</v>
      </c>
      <c r="BN17" s="316">
        <v>104.4037</v>
      </c>
      <c r="BO17" s="316">
        <v>104.7773</v>
      </c>
      <c r="BP17" s="316">
        <v>105.1506</v>
      </c>
      <c r="BQ17" s="316">
        <v>105.5873</v>
      </c>
      <c r="BR17" s="316">
        <v>105.9121</v>
      </c>
      <c r="BS17" s="316">
        <v>106.1888</v>
      </c>
      <c r="BT17" s="316">
        <v>106.4174</v>
      </c>
      <c r="BU17" s="316">
        <v>106.5979</v>
      </c>
      <c r="BV17" s="316">
        <v>106.7302</v>
      </c>
    </row>
    <row r="18" spans="1:74" ht="11.15" customHeight="1" x14ac:dyDescent="0.25">
      <c r="A18" s="148" t="s">
        <v>695</v>
      </c>
      <c r="B18" s="204" t="s">
        <v>433</v>
      </c>
      <c r="C18" s="250">
        <v>100.85497803</v>
      </c>
      <c r="D18" s="250">
        <v>100.95731158</v>
      </c>
      <c r="E18" s="250">
        <v>101.10343326</v>
      </c>
      <c r="F18" s="250">
        <v>101.39467439000001</v>
      </c>
      <c r="G18" s="250">
        <v>101.55237382999999</v>
      </c>
      <c r="H18" s="250">
        <v>101.67786289999999</v>
      </c>
      <c r="I18" s="250">
        <v>101.85421873</v>
      </c>
      <c r="J18" s="250">
        <v>101.85297924</v>
      </c>
      <c r="K18" s="250">
        <v>101.75722155</v>
      </c>
      <c r="L18" s="250">
        <v>101.56508413</v>
      </c>
      <c r="M18" s="250">
        <v>101.28168617</v>
      </c>
      <c r="N18" s="250">
        <v>100.90516615</v>
      </c>
      <c r="O18" s="250">
        <v>100.27854327999999</v>
      </c>
      <c r="P18" s="250">
        <v>99.833514719999997</v>
      </c>
      <c r="Q18" s="250">
        <v>99.413099690999999</v>
      </c>
      <c r="R18" s="250">
        <v>98.946098470999999</v>
      </c>
      <c r="S18" s="250">
        <v>98.628310284999998</v>
      </c>
      <c r="T18" s="250">
        <v>98.388535415999996</v>
      </c>
      <c r="U18" s="250">
        <v>98.388616196000001</v>
      </c>
      <c r="V18" s="250">
        <v>98.183486211000002</v>
      </c>
      <c r="W18" s="250">
        <v>97.934987792000001</v>
      </c>
      <c r="X18" s="250">
        <v>97.661435236000003</v>
      </c>
      <c r="Y18" s="250">
        <v>97.312464229</v>
      </c>
      <c r="Z18" s="250">
        <v>96.906389068999999</v>
      </c>
      <c r="AA18" s="250">
        <v>98.694703511</v>
      </c>
      <c r="AB18" s="250">
        <v>96.485799723</v>
      </c>
      <c r="AC18" s="250">
        <v>92.531171461</v>
      </c>
      <c r="AD18" s="250">
        <v>80.012018682000004</v>
      </c>
      <c r="AE18" s="250">
        <v>77.680041508000002</v>
      </c>
      <c r="AF18" s="250">
        <v>78.716439894999993</v>
      </c>
      <c r="AG18" s="250">
        <v>89.150776097999994</v>
      </c>
      <c r="AH18" s="250">
        <v>92.401753915</v>
      </c>
      <c r="AI18" s="250">
        <v>94.498935603000007</v>
      </c>
      <c r="AJ18" s="250">
        <v>94.203807850000004</v>
      </c>
      <c r="AK18" s="250">
        <v>94.922282261000007</v>
      </c>
      <c r="AL18" s="250">
        <v>95.415845524999995</v>
      </c>
      <c r="AM18" s="250">
        <v>95.410270509</v>
      </c>
      <c r="AN18" s="250">
        <v>95.659681828000004</v>
      </c>
      <c r="AO18" s="250">
        <v>95.889852348000005</v>
      </c>
      <c r="AP18" s="250">
        <v>96.029739669999998</v>
      </c>
      <c r="AQ18" s="250">
        <v>96.274710395</v>
      </c>
      <c r="AR18" s="250">
        <v>96.553722121000007</v>
      </c>
      <c r="AS18" s="250">
        <v>96.789586896000003</v>
      </c>
      <c r="AT18" s="250">
        <v>97.194571593000006</v>
      </c>
      <c r="AU18" s="250">
        <v>97.691488258000007</v>
      </c>
      <c r="AV18" s="250">
        <v>98.516863909999998</v>
      </c>
      <c r="AW18" s="250">
        <v>99.020249246000006</v>
      </c>
      <c r="AX18" s="250">
        <v>99.438171285999999</v>
      </c>
      <c r="AY18" s="250">
        <v>99.482886708999999</v>
      </c>
      <c r="AZ18" s="250">
        <v>99.945689646000005</v>
      </c>
      <c r="BA18" s="250">
        <v>100.53883678</v>
      </c>
      <c r="BB18" s="250">
        <v>101.59353216</v>
      </c>
      <c r="BC18" s="316">
        <v>102.199</v>
      </c>
      <c r="BD18" s="316">
        <v>102.6863</v>
      </c>
      <c r="BE18" s="316">
        <v>102.8126</v>
      </c>
      <c r="BF18" s="316">
        <v>103.2461</v>
      </c>
      <c r="BG18" s="316">
        <v>103.744</v>
      </c>
      <c r="BH18" s="316">
        <v>104.45099999999999</v>
      </c>
      <c r="BI18" s="316">
        <v>104.9686</v>
      </c>
      <c r="BJ18" s="316">
        <v>105.4417</v>
      </c>
      <c r="BK18" s="316">
        <v>105.77719999999999</v>
      </c>
      <c r="BL18" s="316">
        <v>106.2313</v>
      </c>
      <c r="BM18" s="316">
        <v>106.7107</v>
      </c>
      <c r="BN18" s="316">
        <v>107.26949999999999</v>
      </c>
      <c r="BO18" s="316">
        <v>107.75920000000001</v>
      </c>
      <c r="BP18" s="316">
        <v>108.2338</v>
      </c>
      <c r="BQ18" s="316">
        <v>108.7349</v>
      </c>
      <c r="BR18" s="316">
        <v>109.14830000000001</v>
      </c>
      <c r="BS18" s="316">
        <v>109.5155</v>
      </c>
      <c r="BT18" s="316">
        <v>109.8366</v>
      </c>
      <c r="BU18" s="316">
        <v>110.1116</v>
      </c>
      <c r="BV18" s="316">
        <v>110.3404</v>
      </c>
    </row>
    <row r="19" spans="1:74" ht="11.15" customHeight="1" x14ac:dyDescent="0.25">
      <c r="A19" s="148" t="s">
        <v>696</v>
      </c>
      <c r="B19" s="204" t="s">
        <v>434</v>
      </c>
      <c r="C19" s="250">
        <v>100.67847647000001</v>
      </c>
      <c r="D19" s="250">
        <v>100.79009923</v>
      </c>
      <c r="E19" s="250">
        <v>100.98423258</v>
      </c>
      <c r="F19" s="250">
        <v>101.40680247</v>
      </c>
      <c r="G19" s="250">
        <v>101.65651250000001</v>
      </c>
      <c r="H19" s="250">
        <v>101.87928864</v>
      </c>
      <c r="I19" s="250">
        <v>102.18508667</v>
      </c>
      <c r="J19" s="250">
        <v>102.27152818</v>
      </c>
      <c r="K19" s="250">
        <v>102.24856896</v>
      </c>
      <c r="L19" s="250">
        <v>102.08004275</v>
      </c>
      <c r="M19" s="250">
        <v>101.86540676</v>
      </c>
      <c r="N19" s="250">
        <v>101.56849472</v>
      </c>
      <c r="O19" s="250">
        <v>101.01927870999999</v>
      </c>
      <c r="P19" s="250">
        <v>100.68533555</v>
      </c>
      <c r="Q19" s="250">
        <v>100.39663729999999</v>
      </c>
      <c r="R19" s="250">
        <v>100.13107039</v>
      </c>
      <c r="S19" s="250">
        <v>99.949447156000005</v>
      </c>
      <c r="T19" s="250">
        <v>99.829654023000003</v>
      </c>
      <c r="U19" s="250">
        <v>99.890636207</v>
      </c>
      <c r="V19" s="250">
        <v>99.805294357999998</v>
      </c>
      <c r="W19" s="250">
        <v>99.692573694999993</v>
      </c>
      <c r="X19" s="250">
        <v>99.665979691999993</v>
      </c>
      <c r="Y19" s="250">
        <v>99.413372293999998</v>
      </c>
      <c r="Z19" s="250">
        <v>99.048256976000005</v>
      </c>
      <c r="AA19" s="250">
        <v>99.957100679999996</v>
      </c>
      <c r="AB19" s="250">
        <v>98.327119314000001</v>
      </c>
      <c r="AC19" s="250">
        <v>95.544779821000006</v>
      </c>
      <c r="AD19" s="250">
        <v>86.996497622999996</v>
      </c>
      <c r="AE19" s="250">
        <v>85.369630309000001</v>
      </c>
      <c r="AF19" s="250">
        <v>86.050593301999996</v>
      </c>
      <c r="AG19" s="250">
        <v>93.049903302999994</v>
      </c>
      <c r="AH19" s="250">
        <v>95.338639381999997</v>
      </c>
      <c r="AI19" s="250">
        <v>96.927318240999995</v>
      </c>
      <c r="AJ19" s="250">
        <v>97.163772628000004</v>
      </c>
      <c r="AK19" s="250">
        <v>97.841462485999998</v>
      </c>
      <c r="AL19" s="250">
        <v>98.308220562000002</v>
      </c>
      <c r="AM19" s="250">
        <v>98.230326274000006</v>
      </c>
      <c r="AN19" s="250">
        <v>98.525511226000006</v>
      </c>
      <c r="AO19" s="250">
        <v>98.860054832000003</v>
      </c>
      <c r="AP19" s="250">
        <v>99.300647226999999</v>
      </c>
      <c r="AQ19" s="250">
        <v>99.663890546999994</v>
      </c>
      <c r="AR19" s="250">
        <v>100.01647491999999</v>
      </c>
      <c r="AS19" s="250">
        <v>100.38430266</v>
      </c>
      <c r="AT19" s="250">
        <v>100.69614242999999</v>
      </c>
      <c r="AU19" s="250">
        <v>100.97789653</v>
      </c>
      <c r="AV19" s="250">
        <v>101.01889298</v>
      </c>
      <c r="AW19" s="250">
        <v>101.39847973000001</v>
      </c>
      <c r="AX19" s="250">
        <v>101.90598479000001</v>
      </c>
      <c r="AY19" s="250">
        <v>102.70850040000001</v>
      </c>
      <c r="AZ19" s="250">
        <v>103.34652291</v>
      </c>
      <c r="BA19" s="250">
        <v>103.98714455</v>
      </c>
      <c r="BB19" s="250">
        <v>104.77315211</v>
      </c>
      <c r="BC19" s="316">
        <v>105.31189999999999</v>
      </c>
      <c r="BD19" s="316">
        <v>105.7461</v>
      </c>
      <c r="BE19" s="316">
        <v>105.8749</v>
      </c>
      <c r="BF19" s="316">
        <v>106.2509</v>
      </c>
      <c r="BG19" s="316">
        <v>106.67310000000001</v>
      </c>
      <c r="BH19" s="316">
        <v>107.22490000000001</v>
      </c>
      <c r="BI19" s="316">
        <v>107.6769</v>
      </c>
      <c r="BJ19" s="316">
        <v>108.1126</v>
      </c>
      <c r="BK19" s="316">
        <v>108.47839999999999</v>
      </c>
      <c r="BL19" s="316">
        <v>108.9213</v>
      </c>
      <c r="BM19" s="316">
        <v>109.3878</v>
      </c>
      <c r="BN19" s="316">
        <v>109.9237</v>
      </c>
      <c r="BO19" s="316">
        <v>110.4032</v>
      </c>
      <c r="BP19" s="316">
        <v>110.872</v>
      </c>
      <c r="BQ19" s="316">
        <v>111.3717</v>
      </c>
      <c r="BR19" s="316">
        <v>111.78789999999999</v>
      </c>
      <c r="BS19" s="316">
        <v>112.1623</v>
      </c>
      <c r="BT19" s="316">
        <v>112.4948</v>
      </c>
      <c r="BU19" s="316">
        <v>112.7854</v>
      </c>
      <c r="BV19" s="316">
        <v>113.0342</v>
      </c>
    </row>
    <row r="20" spans="1:74" ht="11.15" customHeight="1" x14ac:dyDescent="0.25">
      <c r="A20" s="148" t="s">
        <v>697</v>
      </c>
      <c r="B20" s="204" t="s">
        <v>435</v>
      </c>
      <c r="C20" s="250">
        <v>100.68171165</v>
      </c>
      <c r="D20" s="250">
        <v>100.81785454</v>
      </c>
      <c r="E20" s="250">
        <v>101.03064892</v>
      </c>
      <c r="F20" s="250">
        <v>101.44939223</v>
      </c>
      <c r="G20" s="250">
        <v>101.71851651999999</v>
      </c>
      <c r="H20" s="250">
        <v>101.96731923</v>
      </c>
      <c r="I20" s="250">
        <v>102.33123501</v>
      </c>
      <c r="J20" s="250">
        <v>102.43781856</v>
      </c>
      <c r="K20" s="250">
        <v>102.42250452</v>
      </c>
      <c r="L20" s="250">
        <v>102.22250293</v>
      </c>
      <c r="M20" s="250">
        <v>102.01048623</v>
      </c>
      <c r="N20" s="250">
        <v>101.72366443</v>
      </c>
      <c r="O20" s="250">
        <v>101.19390349</v>
      </c>
      <c r="P20" s="250">
        <v>100.88357207</v>
      </c>
      <c r="Q20" s="250">
        <v>100.6245361</v>
      </c>
      <c r="R20" s="250">
        <v>100.40842426</v>
      </c>
      <c r="S20" s="250">
        <v>100.2582577</v>
      </c>
      <c r="T20" s="250">
        <v>100.1656651</v>
      </c>
      <c r="U20" s="250">
        <v>100.21038023</v>
      </c>
      <c r="V20" s="250">
        <v>100.1731352</v>
      </c>
      <c r="W20" s="250">
        <v>100.13366379999999</v>
      </c>
      <c r="X20" s="250">
        <v>100.2934411</v>
      </c>
      <c r="Y20" s="250">
        <v>100.09841062</v>
      </c>
      <c r="Z20" s="250">
        <v>99.750047438999999</v>
      </c>
      <c r="AA20" s="250">
        <v>100.7051908</v>
      </c>
      <c r="AB20" s="250">
        <v>98.957532803000007</v>
      </c>
      <c r="AC20" s="250">
        <v>95.963912688999997</v>
      </c>
      <c r="AD20" s="250">
        <v>86.726478760000006</v>
      </c>
      <c r="AE20" s="250">
        <v>84.989323177000003</v>
      </c>
      <c r="AF20" s="250">
        <v>85.754594245999996</v>
      </c>
      <c r="AG20" s="250">
        <v>93.359858269</v>
      </c>
      <c r="AH20" s="250">
        <v>95.876807912000004</v>
      </c>
      <c r="AI20" s="250">
        <v>97.643009480000003</v>
      </c>
      <c r="AJ20" s="250">
        <v>97.969851892999998</v>
      </c>
      <c r="AK20" s="250">
        <v>98.751015616999993</v>
      </c>
      <c r="AL20" s="250">
        <v>99.297889573999996</v>
      </c>
      <c r="AM20" s="250">
        <v>99.254884200999996</v>
      </c>
      <c r="AN20" s="250">
        <v>99.599870795000001</v>
      </c>
      <c r="AO20" s="250">
        <v>99.977259793000002</v>
      </c>
      <c r="AP20" s="250">
        <v>100.44313962</v>
      </c>
      <c r="AQ20" s="250">
        <v>100.84326711</v>
      </c>
      <c r="AR20" s="250">
        <v>101.23373069</v>
      </c>
      <c r="AS20" s="250">
        <v>101.56129653000001</v>
      </c>
      <c r="AT20" s="250">
        <v>101.97235764</v>
      </c>
      <c r="AU20" s="250">
        <v>102.41368021</v>
      </c>
      <c r="AV20" s="250">
        <v>102.9871665</v>
      </c>
      <c r="AW20" s="250">
        <v>103.41258528</v>
      </c>
      <c r="AX20" s="250">
        <v>103.79183882</v>
      </c>
      <c r="AY20" s="250">
        <v>103.89044438000001</v>
      </c>
      <c r="AZ20" s="250">
        <v>104.3532295</v>
      </c>
      <c r="BA20" s="250">
        <v>104.94571143</v>
      </c>
      <c r="BB20" s="250">
        <v>105.98900067</v>
      </c>
      <c r="BC20" s="316">
        <v>106.6</v>
      </c>
      <c r="BD20" s="316">
        <v>107.09990000000001</v>
      </c>
      <c r="BE20" s="316">
        <v>107.32259999999999</v>
      </c>
      <c r="BF20" s="316">
        <v>107.7248</v>
      </c>
      <c r="BG20" s="316">
        <v>108.1405</v>
      </c>
      <c r="BH20" s="316">
        <v>108.61799999999999</v>
      </c>
      <c r="BI20" s="316">
        <v>109.0245</v>
      </c>
      <c r="BJ20" s="316">
        <v>109.40819999999999</v>
      </c>
      <c r="BK20" s="316">
        <v>109.7068</v>
      </c>
      <c r="BL20" s="316">
        <v>110.09180000000001</v>
      </c>
      <c r="BM20" s="316">
        <v>110.50069999999999</v>
      </c>
      <c r="BN20" s="316">
        <v>110.96769999999999</v>
      </c>
      <c r="BO20" s="316">
        <v>111.3991</v>
      </c>
      <c r="BP20" s="316">
        <v>111.8291</v>
      </c>
      <c r="BQ20" s="316">
        <v>112.3164</v>
      </c>
      <c r="BR20" s="316">
        <v>112.6992</v>
      </c>
      <c r="BS20" s="316">
        <v>113.0364</v>
      </c>
      <c r="BT20" s="316">
        <v>113.3279</v>
      </c>
      <c r="BU20" s="316">
        <v>113.57380000000001</v>
      </c>
      <c r="BV20" s="316">
        <v>113.774</v>
      </c>
    </row>
    <row r="21" spans="1:74" ht="11.15" customHeight="1" x14ac:dyDescent="0.25">
      <c r="A21" s="148" t="s">
        <v>698</v>
      </c>
      <c r="B21" s="204" t="s">
        <v>436</v>
      </c>
      <c r="C21" s="250">
        <v>100.04342760999999</v>
      </c>
      <c r="D21" s="250">
        <v>100.04913719</v>
      </c>
      <c r="E21" s="250">
        <v>100.12567916</v>
      </c>
      <c r="F21" s="250">
        <v>100.37093571</v>
      </c>
      <c r="G21" s="250">
        <v>100.5157308</v>
      </c>
      <c r="H21" s="250">
        <v>100.65794663</v>
      </c>
      <c r="I21" s="250">
        <v>100.94388975</v>
      </c>
      <c r="J21" s="250">
        <v>100.97121712000001</v>
      </c>
      <c r="K21" s="250">
        <v>100.8862353</v>
      </c>
      <c r="L21" s="250">
        <v>100.62437552999999</v>
      </c>
      <c r="M21" s="250">
        <v>100.36320191</v>
      </c>
      <c r="N21" s="250">
        <v>100.03814568</v>
      </c>
      <c r="O21" s="250">
        <v>99.518962901999998</v>
      </c>
      <c r="P21" s="250">
        <v>99.163824403999996</v>
      </c>
      <c r="Q21" s="250">
        <v>98.842486249000004</v>
      </c>
      <c r="R21" s="250">
        <v>98.474206029000001</v>
      </c>
      <c r="S21" s="250">
        <v>98.281025364000001</v>
      </c>
      <c r="T21" s="250">
        <v>98.182201847000002</v>
      </c>
      <c r="U21" s="250">
        <v>98.370479399000004</v>
      </c>
      <c r="V21" s="250">
        <v>98.315812234999996</v>
      </c>
      <c r="W21" s="250">
        <v>98.210944276000006</v>
      </c>
      <c r="X21" s="250">
        <v>98.095167489999994</v>
      </c>
      <c r="Y21" s="250">
        <v>97.860428967000004</v>
      </c>
      <c r="Z21" s="250">
        <v>97.546020674000005</v>
      </c>
      <c r="AA21" s="250">
        <v>99.321910076999998</v>
      </c>
      <c r="AB21" s="250">
        <v>97.220686645000001</v>
      </c>
      <c r="AC21" s="250">
        <v>93.412317845000004</v>
      </c>
      <c r="AD21" s="250">
        <v>81.140600813999995</v>
      </c>
      <c r="AE21" s="250">
        <v>78.985093422000006</v>
      </c>
      <c r="AF21" s="250">
        <v>80.189592806999997</v>
      </c>
      <c r="AG21" s="250">
        <v>90.757561120000005</v>
      </c>
      <c r="AH21" s="250">
        <v>94.179477446999996</v>
      </c>
      <c r="AI21" s="250">
        <v>96.458803939000006</v>
      </c>
      <c r="AJ21" s="250">
        <v>96.467000638000002</v>
      </c>
      <c r="AK21" s="250">
        <v>97.307552427999994</v>
      </c>
      <c r="AL21" s="250">
        <v>97.851919351000006</v>
      </c>
      <c r="AM21" s="250">
        <v>97.667425827000002</v>
      </c>
      <c r="AN21" s="250">
        <v>97.943929702999995</v>
      </c>
      <c r="AO21" s="250">
        <v>98.248755398</v>
      </c>
      <c r="AP21" s="250">
        <v>98.629719234000007</v>
      </c>
      <c r="AQ21" s="250">
        <v>98.955326326000005</v>
      </c>
      <c r="AR21" s="250">
        <v>99.273392995999998</v>
      </c>
      <c r="AS21" s="250">
        <v>99.512484341999993</v>
      </c>
      <c r="AT21" s="250">
        <v>99.869046342000004</v>
      </c>
      <c r="AU21" s="250">
        <v>100.2716441</v>
      </c>
      <c r="AV21" s="250">
        <v>100.80059407</v>
      </c>
      <c r="AW21" s="250">
        <v>101.23502598</v>
      </c>
      <c r="AX21" s="250">
        <v>101.65525629</v>
      </c>
      <c r="AY21" s="250">
        <v>101.89698850000001</v>
      </c>
      <c r="AZ21" s="250">
        <v>102.412038</v>
      </c>
      <c r="BA21" s="250">
        <v>103.03610829</v>
      </c>
      <c r="BB21" s="250">
        <v>104.09351352</v>
      </c>
      <c r="BC21" s="316">
        <v>104.69240000000001</v>
      </c>
      <c r="BD21" s="316">
        <v>105.1571</v>
      </c>
      <c r="BE21" s="316">
        <v>105.24469999999999</v>
      </c>
      <c r="BF21" s="316">
        <v>105.623</v>
      </c>
      <c r="BG21" s="316">
        <v>106.0492</v>
      </c>
      <c r="BH21" s="316">
        <v>106.6502</v>
      </c>
      <c r="BI21" s="316">
        <v>107.07680000000001</v>
      </c>
      <c r="BJ21" s="316">
        <v>107.4562</v>
      </c>
      <c r="BK21" s="316">
        <v>107.6794</v>
      </c>
      <c r="BL21" s="316">
        <v>108.04559999999999</v>
      </c>
      <c r="BM21" s="316">
        <v>108.446</v>
      </c>
      <c r="BN21" s="316">
        <v>108.9196</v>
      </c>
      <c r="BO21" s="316">
        <v>109.3592</v>
      </c>
      <c r="BP21" s="316">
        <v>109.8038</v>
      </c>
      <c r="BQ21" s="316">
        <v>110.3164</v>
      </c>
      <c r="BR21" s="316">
        <v>110.72369999999999</v>
      </c>
      <c r="BS21" s="316">
        <v>111.08880000000001</v>
      </c>
      <c r="BT21" s="316">
        <v>111.41160000000001</v>
      </c>
      <c r="BU21" s="316">
        <v>111.6922</v>
      </c>
      <c r="BV21" s="316">
        <v>111.93049999999999</v>
      </c>
    </row>
    <row r="22" spans="1:74" ht="11.15" customHeight="1" x14ac:dyDescent="0.25">
      <c r="A22" s="148" t="s">
        <v>699</v>
      </c>
      <c r="B22" s="204" t="s">
        <v>437</v>
      </c>
      <c r="C22" s="250">
        <v>101.00870310000001</v>
      </c>
      <c r="D22" s="250">
        <v>101.18234142999999</v>
      </c>
      <c r="E22" s="250">
        <v>101.45817405</v>
      </c>
      <c r="F22" s="250">
        <v>102.00386940999999</v>
      </c>
      <c r="G22" s="250">
        <v>102.3583393</v>
      </c>
      <c r="H22" s="250">
        <v>102.68925215</v>
      </c>
      <c r="I22" s="250">
        <v>103.11584001999999</v>
      </c>
      <c r="J22" s="250">
        <v>103.31021479</v>
      </c>
      <c r="K22" s="250">
        <v>103.3916085</v>
      </c>
      <c r="L22" s="250">
        <v>103.32301931000001</v>
      </c>
      <c r="M22" s="250">
        <v>103.20620227000001</v>
      </c>
      <c r="N22" s="250">
        <v>103.00415554999999</v>
      </c>
      <c r="O22" s="250">
        <v>102.5473843</v>
      </c>
      <c r="P22" s="250">
        <v>102.30199933</v>
      </c>
      <c r="Q22" s="250">
        <v>102.09850581000001</v>
      </c>
      <c r="R22" s="250">
        <v>101.91146067</v>
      </c>
      <c r="S22" s="250">
        <v>101.81083233</v>
      </c>
      <c r="T22" s="250">
        <v>101.77117773000001</v>
      </c>
      <c r="U22" s="250">
        <v>101.92656244</v>
      </c>
      <c r="V22" s="250">
        <v>101.90830615</v>
      </c>
      <c r="W22" s="250">
        <v>101.85047441</v>
      </c>
      <c r="X22" s="250">
        <v>101.8625583</v>
      </c>
      <c r="Y22" s="250">
        <v>101.6434574</v>
      </c>
      <c r="Z22" s="250">
        <v>101.30266277</v>
      </c>
      <c r="AA22" s="250">
        <v>102.15035768</v>
      </c>
      <c r="AB22" s="250">
        <v>100.58353814</v>
      </c>
      <c r="AC22" s="250">
        <v>97.912387409999994</v>
      </c>
      <c r="AD22" s="250">
        <v>89.937201134000006</v>
      </c>
      <c r="AE22" s="250">
        <v>88.207166313000002</v>
      </c>
      <c r="AF22" s="250">
        <v>88.522578580000001</v>
      </c>
      <c r="AG22" s="250">
        <v>94.312227519000004</v>
      </c>
      <c r="AH22" s="250">
        <v>96.146941777999999</v>
      </c>
      <c r="AI22" s="250">
        <v>97.455510939999996</v>
      </c>
      <c r="AJ22" s="250">
        <v>97.819576085999998</v>
      </c>
      <c r="AK22" s="250">
        <v>98.389624240000003</v>
      </c>
      <c r="AL22" s="250">
        <v>98.747296485000007</v>
      </c>
      <c r="AM22" s="250">
        <v>98.423106512000004</v>
      </c>
      <c r="AN22" s="250">
        <v>98.708141669</v>
      </c>
      <c r="AO22" s="250">
        <v>99.132915647999994</v>
      </c>
      <c r="AP22" s="250">
        <v>100.00695439</v>
      </c>
      <c r="AQ22" s="250">
        <v>100.47906156000001</v>
      </c>
      <c r="AR22" s="250">
        <v>100.85876309</v>
      </c>
      <c r="AS22" s="250">
        <v>100.92107412</v>
      </c>
      <c r="AT22" s="250">
        <v>101.28470305</v>
      </c>
      <c r="AU22" s="250">
        <v>101.72466501</v>
      </c>
      <c r="AV22" s="250">
        <v>102.29995284</v>
      </c>
      <c r="AW22" s="250">
        <v>102.84833621</v>
      </c>
      <c r="AX22" s="250">
        <v>103.42880796999999</v>
      </c>
      <c r="AY22" s="250">
        <v>103.97708787000001</v>
      </c>
      <c r="AZ22" s="250">
        <v>104.66994659</v>
      </c>
      <c r="BA22" s="250">
        <v>105.44310389</v>
      </c>
      <c r="BB22" s="250">
        <v>106.590153</v>
      </c>
      <c r="BC22" s="316">
        <v>107.30370000000001</v>
      </c>
      <c r="BD22" s="316">
        <v>107.87739999999999</v>
      </c>
      <c r="BE22" s="316">
        <v>108.0945</v>
      </c>
      <c r="BF22" s="316">
        <v>108.5508</v>
      </c>
      <c r="BG22" s="316">
        <v>109.02979999999999</v>
      </c>
      <c r="BH22" s="316">
        <v>109.6129</v>
      </c>
      <c r="BI22" s="316">
        <v>110.0759</v>
      </c>
      <c r="BJ22" s="316">
        <v>110.5004</v>
      </c>
      <c r="BK22" s="316">
        <v>110.776</v>
      </c>
      <c r="BL22" s="316">
        <v>111.2062</v>
      </c>
      <c r="BM22" s="316">
        <v>111.68049999999999</v>
      </c>
      <c r="BN22" s="316">
        <v>112.26900000000001</v>
      </c>
      <c r="BO22" s="316">
        <v>112.7794</v>
      </c>
      <c r="BP22" s="316">
        <v>113.2816</v>
      </c>
      <c r="BQ22" s="316">
        <v>113.843</v>
      </c>
      <c r="BR22" s="316">
        <v>114.2784</v>
      </c>
      <c r="BS22" s="316">
        <v>114.655</v>
      </c>
      <c r="BT22" s="316">
        <v>114.973</v>
      </c>
      <c r="BU22" s="316">
        <v>115.2323</v>
      </c>
      <c r="BV22" s="316">
        <v>115.43300000000001</v>
      </c>
    </row>
    <row r="23" spans="1:74" ht="11.15" customHeight="1" x14ac:dyDescent="0.25">
      <c r="A23" s="148" t="s">
        <v>700</v>
      </c>
      <c r="B23" s="204" t="s">
        <v>438</v>
      </c>
      <c r="C23" s="250">
        <v>101.88520421</v>
      </c>
      <c r="D23" s="250">
        <v>102.16023404000001</v>
      </c>
      <c r="E23" s="250">
        <v>102.49025956</v>
      </c>
      <c r="F23" s="250">
        <v>102.94120607000001</v>
      </c>
      <c r="G23" s="250">
        <v>103.331779</v>
      </c>
      <c r="H23" s="250">
        <v>103.72790363999999</v>
      </c>
      <c r="I23" s="250">
        <v>104.29860582000001</v>
      </c>
      <c r="J23" s="250">
        <v>104.57906452</v>
      </c>
      <c r="K23" s="250">
        <v>104.73830558</v>
      </c>
      <c r="L23" s="250">
        <v>104.71616219000001</v>
      </c>
      <c r="M23" s="250">
        <v>104.67809305</v>
      </c>
      <c r="N23" s="250">
        <v>104.56393136</v>
      </c>
      <c r="O23" s="250">
        <v>104.26661094000001</v>
      </c>
      <c r="P23" s="250">
        <v>104.08056379</v>
      </c>
      <c r="Q23" s="250">
        <v>103.89872373999999</v>
      </c>
      <c r="R23" s="250">
        <v>103.59497376</v>
      </c>
      <c r="S23" s="250">
        <v>103.51613567</v>
      </c>
      <c r="T23" s="250">
        <v>103.53609243</v>
      </c>
      <c r="U23" s="250">
        <v>103.83255133999999</v>
      </c>
      <c r="V23" s="250">
        <v>103.91681737</v>
      </c>
      <c r="W23" s="250">
        <v>103.96659781</v>
      </c>
      <c r="X23" s="250">
        <v>104.10465917000001</v>
      </c>
      <c r="Y23" s="250">
        <v>103.99339354</v>
      </c>
      <c r="Z23" s="250">
        <v>103.75556743</v>
      </c>
      <c r="AA23" s="250">
        <v>104.60745937</v>
      </c>
      <c r="AB23" s="250">
        <v>103.20430340999999</v>
      </c>
      <c r="AC23" s="250">
        <v>100.76237807</v>
      </c>
      <c r="AD23" s="250">
        <v>92.989711063000001</v>
      </c>
      <c r="AE23" s="250">
        <v>91.689226187000003</v>
      </c>
      <c r="AF23" s="250">
        <v>92.568951153</v>
      </c>
      <c r="AG23" s="250">
        <v>99.359369860000001</v>
      </c>
      <c r="AH23" s="250">
        <v>101.80165158</v>
      </c>
      <c r="AI23" s="250">
        <v>103.62628022</v>
      </c>
      <c r="AJ23" s="250">
        <v>104.31726361</v>
      </c>
      <c r="AK23" s="250">
        <v>105.29358019999999</v>
      </c>
      <c r="AL23" s="250">
        <v>106.03923784</v>
      </c>
      <c r="AM23" s="250">
        <v>106.15042022999999</v>
      </c>
      <c r="AN23" s="250">
        <v>106.73762218</v>
      </c>
      <c r="AO23" s="250">
        <v>107.3970274</v>
      </c>
      <c r="AP23" s="250">
        <v>108.37382981</v>
      </c>
      <c r="AQ23" s="250">
        <v>108.99374611</v>
      </c>
      <c r="AR23" s="250">
        <v>109.50197023</v>
      </c>
      <c r="AS23" s="250">
        <v>109.66935304</v>
      </c>
      <c r="AT23" s="250">
        <v>110.12605465</v>
      </c>
      <c r="AU23" s="250">
        <v>110.64292593</v>
      </c>
      <c r="AV23" s="250">
        <v>111.25446694999999</v>
      </c>
      <c r="AW23" s="250">
        <v>111.86580250999999</v>
      </c>
      <c r="AX23" s="250">
        <v>112.5114327</v>
      </c>
      <c r="AY23" s="250">
        <v>113.22390369999999</v>
      </c>
      <c r="AZ23" s="250">
        <v>113.91371347</v>
      </c>
      <c r="BA23" s="250">
        <v>114.61340819999999</v>
      </c>
      <c r="BB23" s="250">
        <v>115.47759240000001</v>
      </c>
      <c r="BC23" s="316">
        <v>116.08110000000001</v>
      </c>
      <c r="BD23" s="316">
        <v>116.57850000000001</v>
      </c>
      <c r="BE23" s="316">
        <v>116.76439999999999</v>
      </c>
      <c r="BF23" s="316">
        <v>117.2039</v>
      </c>
      <c r="BG23" s="316">
        <v>117.6913</v>
      </c>
      <c r="BH23" s="316">
        <v>118.32429999999999</v>
      </c>
      <c r="BI23" s="316">
        <v>118.8347</v>
      </c>
      <c r="BJ23" s="316">
        <v>119.32</v>
      </c>
      <c r="BK23" s="316">
        <v>119.7154</v>
      </c>
      <c r="BL23" s="316">
        <v>120.1991</v>
      </c>
      <c r="BM23" s="316">
        <v>120.70650000000001</v>
      </c>
      <c r="BN23" s="316">
        <v>121.2852</v>
      </c>
      <c r="BO23" s="316">
        <v>121.80370000000001</v>
      </c>
      <c r="BP23" s="316">
        <v>122.3098</v>
      </c>
      <c r="BQ23" s="316">
        <v>122.8456</v>
      </c>
      <c r="BR23" s="316">
        <v>123.2955</v>
      </c>
      <c r="BS23" s="316">
        <v>123.7015</v>
      </c>
      <c r="BT23" s="316">
        <v>124.0637</v>
      </c>
      <c r="BU23" s="316">
        <v>124.38209999999999</v>
      </c>
      <c r="BV23" s="316">
        <v>124.6566</v>
      </c>
    </row>
    <row r="24" spans="1:74" ht="11.15" customHeight="1" x14ac:dyDescent="0.25">
      <c r="A24" s="148" t="s">
        <v>701</v>
      </c>
      <c r="B24" s="204" t="s">
        <v>439</v>
      </c>
      <c r="C24" s="250">
        <v>100.27866648</v>
      </c>
      <c r="D24" s="250">
        <v>100.28959046999999</v>
      </c>
      <c r="E24" s="250">
        <v>100.34430474</v>
      </c>
      <c r="F24" s="250">
        <v>100.49547238</v>
      </c>
      <c r="G24" s="250">
        <v>100.59826988</v>
      </c>
      <c r="H24" s="250">
        <v>100.70536033</v>
      </c>
      <c r="I24" s="250">
        <v>100.95207320999999</v>
      </c>
      <c r="J24" s="250">
        <v>100.96625244000001</v>
      </c>
      <c r="K24" s="250">
        <v>100.88322752000001</v>
      </c>
      <c r="L24" s="250">
        <v>100.68816185</v>
      </c>
      <c r="M24" s="250">
        <v>100.42185603999999</v>
      </c>
      <c r="N24" s="250">
        <v>100.0694735</v>
      </c>
      <c r="O24" s="250">
        <v>99.459558885000007</v>
      </c>
      <c r="P24" s="250">
        <v>99.063614415999993</v>
      </c>
      <c r="Q24" s="250">
        <v>98.710184738999999</v>
      </c>
      <c r="R24" s="250">
        <v>98.349918572000007</v>
      </c>
      <c r="S24" s="250">
        <v>98.118531941000001</v>
      </c>
      <c r="T24" s="250">
        <v>97.966673564000004</v>
      </c>
      <c r="U24" s="250">
        <v>97.973831309999994</v>
      </c>
      <c r="V24" s="250">
        <v>97.921413540000003</v>
      </c>
      <c r="W24" s="250">
        <v>97.888908121</v>
      </c>
      <c r="X24" s="250">
        <v>98.095489064000006</v>
      </c>
      <c r="Y24" s="250">
        <v>97.938427842999999</v>
      </c>
      <c r="Z24" s="250">
        <v>97.636898466999995</v>
      </c>
      <c r="AA24" s="250">
        <v>98.656105733999993</v>
      </c>
      <c r="AB24" s="250">
        <v>96.966736449999999</v>
      </c>
      <c r="AC24" s="250">
        <v>94.033995411999996</v>
      </c>
      <c r="AD24" s="250">
        <v>85.188972578000005</v>
      </c>
      <c r="AE24" s="250">
        <v>83.271170565000006</v>
      </c>
      <c r="AF24" s="250">
        <v>83.611679330000001</v>
      </c>
      <c r="AG24" s="250">
        <v>90.027050529999997</v>
      </c>
      <c r="AH24" s="250">
        <v>92.021767108000006</v>
      </c>
      <c r="AI24" s="250">
        <v>93.412380721999995</v>
      </c>
      <c r="AJ24" s="250">
        <v>93.713162178000005</v>
      </c>
      <c r="AK24" s="250">
        <v>94.259866758000001</v>
      </c>
      <c r="AL24" s="250">
        <v>94.566765267999997</v>
      </c>
      <c r="AM24" s="250">
        <v>94.098287232000004</v>
      </c>
      <c r="AN24" s="250">
        <v>94.327251461000003</v>
      </c>
      <c r="AO24" s="250">
        <v>94.718087479000005</v>
      </c>
      <c r="AP24" s="250">
        <v>95.643340640999995</v>
      </c>
      <c r="AQ24" s="250">
        <v>96.078511215999995</v>
      </c>
      <c r="AR24" s="250">
        <v>96.396144561</v>
      </c>
      <c r="AS24" s="250">
        <v>96.372391261000004</v>
      </c>
      <c r="AT24" s="250">
        <v>96.622837208000007</v>
      </c>
      <c r="AU24" s="250">
        <v>96.923632987000005</v>
      </c>
      <c r="AV24" s="250">
        <v>97.313040905999998</v>
      </c>
      <c r="AW24" s="250">
        <v>97.685839615999996</v>
      </c>
      <c r="AX24" s="250">
        <v>98.080291424999999</v>
      </c>
      <c r="AY24" s="250">
        <v>98.313845541000006</v>
      </c>
      <c r="AZ24" s="250">
        <v>98.888516644000006</v>
      </c>
      <c r="BA24" s="250">
        <v>99.621753941999998</v>
      </c>
      <c r="BB24" s="250">
        <v>100.90052029</v>
      </c>
      <c r="BC24" s="316">
        <v>101.66070000000001</v>
      </c>
      <c r="BD24" s="316">
        <v>102.28919999999999</v>
      </c>
      <c r="BE24" s="316">
        <v>102.5874</v>
      </c>
      <c r="BF24" s="316">
        <v>103.1015</v>
      </c>
      <c r="BG24" s="316">
        <v>103.63290000000001</v>
      </c>
      <c r="BH24" s="316">
        <v>104.2135</v>
      </c>
      <c r="BI24" s="316">
        <v>104.7555</v>
      </c>
      <c r="BJ24" s="316">
        <v>105.291</v>
      </c>
      <c r="BK24" s="316">
        <v>105.83929999999999</v>
      </c>
      <c r="BL24" s="316">
        <v>106.34690000000001</v>
      </c>
      <c r="BM24" s="316">
        <v>106.8334</v>
      </c>
      <c r="BN24" s="316">
        <v>107.27549999999999</v>
      </c>
      <c r="BO24" s="316">
        <v>107.73690000000001</v>
      </c>
      <c r="BP24" s="316">
        <v>108.1943</v>
      </c>
      <c r="BQ24" s="316">
        <v>108.7071</v>
      </c>
      <c r="BR24" s="316">
        <v>109.11239999999999</v>
      </c>
      <c r="BS24" s="316">
        <v>109.46939999999999</v>
      </c>
      <c r="BT24" s="316">
        <v>109.77800000000001</v>
      </c>
      <c r="BU24" s="316">
        <v>110.0384</v>
      </c>
      <c r="BV24" s="316">
        <v>110.2505</v>
      </c>
    </row>
    <row r="25" spans="1:74" ht="11.15" customHeight="1" x14ac:dyDescent="0.25">
      <c r="A25" s="148"/>
      <c r="B25" s="165" t="s">
        <v>1383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317"/>
      <c r="BD25" s="317"/>
      <c r="BE25" s="317"/>
      <c r="BF25" s="317"/>
      <c r="BG25" s="317"/>
      <c r="BH25" s="317"/>
      <c r="BI25" s="317"/>
      <c r="BJ25" s="317"/>
      <c r="BK25" s="317"/>
      <c r="BL25" s="317"/>
      <c r="BM25" s="317"/>
      <c r="BN25" s="317"/>
      <c r="BO25" s="317"/>
      <c r="BP25" s="317"/>
      <c r="BQ25" s="317"/>
      <c r="BR25" s="317"/>
      <c r="BS25" s="317"/>
      <c r="BT25" s="317"/>
      <c r="BU25" s="317"/>
      <c r="BV25" s="317"/>
    </row>
    <row r="26" spans="1:74" ht="11.15" customHeight="1" x14ac:dyDescent="0.25">
      <c r="A26" s="148" t="s">
        <v>702</v>
      </c>
      <c r="B26" s="204" t="s">
        <v>432</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916.04041355000004</v>
      </c>
      <c r="AK26" s="232">
        <v>923.41957463999995</v>
      </c>
      <c r="AL26" s="232">
        <v>939.13498903000004</v>
      </c>
      <c r="AM26" s="232">
        <v>992.40903646000004</v>
      </c>
      <c r="AN26" s="232">
        <v>1002.8801726</v>
      </c>
      <c r="AO26" s="232">
        <v>999.7707772</v>
      </c>
      <c r="AP26" s="232">
        <v>958.42739258999995</v>
      </c>
      <c r="AQ26" s="232">
        <v>946.64702738999995</v>
      </c>
      <c r="AR26" s="232">
        <v>939.77622392000001</v>
      </c>
      <c r="AS26" s="232">
        <v>944.93037286000003</v>
      </c>
      <c r="AT26" s="232">
        <v>942.54214984999999</v>
      </c>
      <c r="AU26" s="232">
        <v>939.72694557</v>
      </c>
      <c r="AV26" s="232">
        <v>935.79600459000005</v>
      </c>
      <c r="AW26" s="232">
        <v>932.64340431999995</v>
      </c>
      <c r="AX26" s="232">
        <v>929.58038935000002</v>
      </c>
      <c r="AY26" s="232">
        <v>925.80610875000002</v>
      </c>
      <c r="AZ26" s="232">
        <v>923.52290255000003</v>
      </c>
      <c r="BA26" s="232">
        <v>921.92991982000001</v>
      </c>
      <c r="BB26" s="232">
        <v>920.86320161000003</v>
      </c>
      <c r="BC26" s="305">
        <v>920.77359999999999</v>
      </c>
      <c r="BD26" s="305">
        <v>921.4973</v>
      </c>
      <c r="BE26" s="305">
        <v>924.10670000000005</v>
      </c>
      <c r="BF26" s="305">
        <v>925.65229999999997</v>
      </c>
      <c r="BG26" s="305">
        <v>927.20650000000001</v>
      </c>
      <c r="BH26" s="305">
        <v>928.51239999999996</v>
      </c>
      <c r="BI26" s="305">
        <v>930.27679999999998</v>
      </c>
      <c r="BJ26" s="305">
        <v>932.24270000000001</v>
      </c>
      <c r="BK26" s="305">
        <v>934.30399999999997</v>
      </c>
      <c r="BL26" s="305">
        <v>936.75239999999997</v>
      </c>
      <c r="BM26" s="305">
        <v>939.4819</v>
      </c>
      <c r="BN26" s="305">
        <v>942.96469999999999</v>
      </c>
      <c r="BO26" s="305">
        <v>945.90200000000004</v>
      </c>
      <c r="BP26" s="305">
        <v>948.76610000000005</v>
      </c>
      <c r="BQ26" s="305">
        <v>951.5856</v>
      </c>
      <c r="BR26" s="305">
        <v>954.28200000000004</v>
      </c>
      <c r="BS26" s="305">
        <v>956.88379999999995</v>
      </c>
      <c r="BT26" s="305">
        <v>959.39099999999996</v>
      </c>
      <c r="BU26" s="305">
        <v>961.80359999999996</v>
      </c>
      <c r="BV26" s="305">
        <v>964.12170000000003</v>
      </c>
    </row>
    <row r="27" spans="1:74" ht="11.15" customHeight="1" x14ac:dyDescent="0.25">
      <c r="A27" s="148" t="s">
        <v>703</v>
      </c>
      <c r="B27" s="204" t="s">
        <v>465</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2359.4759672</v>
      </c>
      <c r="AK27" s="232">
        <v>2366.9957694999998</v>
      </c>
      <c r="AL27" s="232">
        <v>2409.9020767000002</v>
      </c>
      <c r="AM27" s="232">
        <v>2594.6039380000002</v>
      </c>
      <c r="AN27" s="232">
        <v>2628.4764681000001</v>
      </c>
      <c r="AO27" s="232">
        <v>2617.9287162000001</v>
      </c>
      <c r="AP27" s="232">
        <v>2481.1289471999999</v>
      </c>
      <c r="AQ27" s="232">
        <v>2443.1144325999999</v>
      </c>
      <c r="AR27" s="232">
        <v>2422.0534372000002</v>
      </c>
      <c r="AS27" s="232">
        <v>2446.9461743000002</v>
      </c>
      <c r="AT27" s="232">
        <v>2438.0420574999998</v>
      </c>
      <c r="AU27" s="232">
        <v>2424.3413000999999</v>
      </c>
      <c r="AV27" s="232">
        <v>2390.9108012000002</v>
      </c>
      <c r="AW27" s="232">
        <v>2378.8165880000001</v>
      </c>
      <c r="AX27" s="232">
        <v>2373.1255597999998</v>
      </c>
      <c r="AY27" s="232">
        <v>2384.8573096</v>
      </c>
      <c r="AZ27" s="232">
        <v>2383.7079561999999</v>
      </c>
      <c r="BA27" s="232">
        <v>2380.6970928999999</v>
      </c>
      <c r="BB27" s="232">
        <v>2368.9737792999999</v>
      </c>
      <c r="BC27" s="305">
        <v>2367.3780000000002</v>
      </c>
      <c r="BD27" s="305">
        <v>2369.0590000000002</v>
      </c>
      <c r="BE27" s="305">
        <v>2378.279</v>
      </c>
      <c r="BF27" s="305">
        <v>2383.317</v>
      </c>
      <c r="BG27" s="305">
        <v>2388.4340000000002</v>
      </c>
      <c r="BH27" s="305">
        <v>2393.3519999999999</v>
      </c>
      <c r="BI27" s="305">
        <v>2398.8380000000002</v>
      </c>
      <c r="BJ27" s="305">
        <v>2404.6120000000001</v>
      </c>
      <c r="BK27" s="305">
        <v>2410.5</v>
      </c>
      <c r="BL27" s="305">
        <v>2416.9830000000002</v>
      </c>
      <c r="BM27" s="305">
        <v>2423.8870000000002</v>
      </c>
      <c r="BN27" s="305">
        <v>2432.0430000000001</v>
      </c>
      <c r="BO27" s="305">
        <v>2439.163</v>
      </c>
      <c r="BP27" s="305">
        <v>2446.08</v>
      </c>
      <c r="BQ27" s="305">
        <v>2452.645</v>
      </c>
      <c r="BR27" s="305">
        <v>2459.2649999999999</v>
      </c>
      <c r="BS27" s="305">
        <v>2465.7919999999999</v>
      </c>
      <c r="BT27" s="305">
        <v>2472.2260000000001</v>
      </c>
      <c r="BU27" s="305">
        <v>2478.5680000000002</v>
      </c>
      <c r="BV27" s="305">
        <v>2484.8159999999998</v>
      </c>
    </row>
    <row r="28" spans="1:74" ht="11.15" customHeight="1" x14ac:dyDescent="0.25">
      <c r="A28" s="148" t="s">
        <v>704</v>
      </c>
      <c r="B28" s="204" t="s">
        <v>433</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2421.3869398000002</v>
      </c>
      <c r="AK28" s="232">
        <v>2446.5115759999999</v>
      </c>
      <c r="AL28" s="232">
        <v>2506.71009</v>
      </c>
      <c r="AM28" s="232">
        <v>2723.7516897999999</v>
      </c>
      <c r="AN28" s="232">
        <v>2762.7710535000001</v>
      </c>
      <c r="AO28" s="232">
        <v>2745.5373891999998</v>
      </c>
      <c r="AP28" s="232">
        <v>2568.9095001000001</v>
      </c>
      <c r="AQ28" s="232">
        <v>2516.5256771999998</v>
      </c>
      <c r="AR28" s="232">
        <v>2485.2447238</v>
      </c>
      <c r="AS28" s="232">
        <v>2503.5764567000001</v>
      </c>
      <c r="AT28" s="232">
        <v>2493.1188797</v>
      </c>
      <c r="AU28" s="232">
        <v>2482.3818095000001</v>
      </c>
      <c r="AV28" s="232">
        <v>2471.2779988000002</v>
      </c>
      <c r="AW28" s="232">
        <v>2460.0473778999999</v>
      </c>
      <c r="AX28" s="232">
        <v>2448.6026992000002</v>
      </c>
      <c r="AY28" s="232">
        <v>2431.6833498999999</v>
      </c>
      <c r="AZ28" s="232">
        <v>2423.7560156999998</v>
      </c>
      <c r="BA28" s="232">
        <v>2419.5600837000002</v>
      </c>
      <c r="BB28" s="232">
        <v>2421.3726539999998</v>
      </c>
      <c r="BC28" s="305">
        <v>2422.9319999999998</v>
      </c>
      <c r="BD28" s="305">
        <v>2426.5140000000001</v>
      </c>
      <c r="BE28" s="305">
        <v>2434.8719999999998</v>
      </c>
      <c r="BF28" s="305">
        <v>2440.4380000000001</v>
      </c>
      <c r="BG28" s="305">
        <v>2445.9639999999999</v>
      </c>
      <c r="BH28" s="305">
        <v>2451.221</v>
      </c>
      <c r="BI28" s="305">
        <v>2456.8359999999998</v>
      </c>
      <c r="BJ28" s="305">
        <v>2462.5830000000001</v>
      </c>
      <c r="BK28" s="305">
        <v>2467.6840000000002</v>
      </c>
      <c r="BL28" s="305">
        <v>2474.2739999999999</v>
      </c>
      <c r="BM28" s="305">
        <v>2481.5749999999998</v>
      </c>
      <c r="BN28" s="305">
        <v>2490.7330000000002</v>
      </c>
      <c r="BO28" s="305">
        <v>2498.6</v>
      </c>
      <c r="BP28" s="305">
        <v>2506.3209999999999</v>
      </c>
      <c r="BQ28" s="305">
        <v>2514.0100000000002</v>
      </c>
      <c r="BR28" s="305">
        <v>2521.3530000000001</v>
      </c>
      <c r="BS28" s="305">
        <v>2528.4639999999999</v>
      </c>
      <c r="BT28" s="305">
        <v>2535.3420000000001</v>
      </c>
      <c r="BU28" s="305">
        <v>2541.989</v>
      </c>
      <c r="BV28" s="305">
        <v>2548.4050000000002</v>
      </c>
    </row>
    <row r="29" spans="1:74" ht="11.15" customHeight="1" x14ac:dyDescent="0.25">
      <c r="A29" s="148" t="s">
        <v>705</v>
      </c>
      <c r="B29" s="204" t="s">
        <v>434</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1136.9686684000001</v>
      </c>
      <c r="AK29" s="232">
        <v>1153.2788181999999</v>
      </c>
      <c r="AL29" s="232">
        <v>1181.1620605000001</v>
      </c>
      <c r="AM29" s="232">
        <v>1265.5593899999999</v>
      </c>
      <c r="AN29" s="232">
        <v>1282.8830717000001</v>
      </c>
      <c r="AO29" s="232">
        <v>1278.0741000999999</v>
      </c>
      <c r="AP29" s="232">
        <v>1212.4434759999999</v>
      </c>
      <c r="AQ29" s="232">
        <v>1192.3859471999999</v>
      </c>
      <c r="AR29" s="232">
        <v>1179.2125143999999</v>
      </c>
      <c r="AS29" s="232">
        <v>1182.0672314000001</v>
      </c>
      <c r="AT29" s="232">
        <v>1175.8039504999999</v>
      </c>
      <c r="AU29" s="232">
        <v>1169.5667254</v>
      </c>
      <c r="AV29" s="232">
        <v>1161.420519</v>
      </c>
      <c r="AW29" s="232">
        <v>1156.6866832999999</v>
      </c>
      <c r="AX29" s="232">
        <v>1153.4301813</v>
      </c>
      <c r="AY29" s="232">
        <v>1152.5597726000001</v>
      </c>
      <c r="AZ29" s="232">
        <v>1151.5763681999999</v>
      </c>
      <c r="BA29" s="232">
        <v>1151.3887278</v>
      </c>
      <c r="BB29" s="232">
        <v>1152.0864567000001</v>
      </c>
      <c r="BC29" s="305">
        <v>1153.423</v>
      </c>
      <c r="BD29" s="305">
        <v>1155.4880000000001</v>
      </c>
      <c r="BE29" s="305">
        <v>1159.6780000000001</v>
      </c>
      <c r="BF29" s="305">
        <v>1162.153</v>
      </c>
      <c r="BG29" s="305">
        <v>1164.3109999999999</v>
      </c>
      <c r="BH29" s="305">
        <v>1165.4760000000001</v>
      </c>
      <c r="BI29" s="305">
        <v>1167.5029999999999</v>
      </c>
      <c r="BJ29" s="305">
        <v>1169.7180000000001</v>
      </c>
      <c r="BK29" s="305">
        <v>1172.002</v>
      </c>
      <c r="BL29" s="305">
        <v>1174.68</v>
      </c>
      <c r="BM29" s="305">
        <v>1177.634</v>
      </c>
      <c r="BN29" s="305">
        <v>1181.2449999999999</v>
      </c>
      <c r="BO29" s="305">
        <v>1184.4639999999999</v>
      </c>
      <c r="BP29" s="305">
        <v>1187.673</v>
      </c>
      <c r="BQ29" s="305">
        <v>1190.829</v>
      </c>
      <c r="BR29" s="305">
        <v>1194.05</v>
      </c>
      <c r="BS29" s="305">
        <v>1197.2909999999999</v>
      </c>
      <c r="BT29" s="305">
        <v>1200.5540000000001</v>
      </c>
      <c r="BU29" s="305">
        <v>1203.8389999999999</v>
      </c>
      <c r="BV29" s="305">
        <v>1207.145</v>
      </c>
    </row>
    <row r="30" spans="1:74" ht="11.15" customHeight="1" x14ac:dyDescent="0.25">
      <c r="A30" s="148" t="s">
        <v>706</v>
      </c>
      <c r="B30" s="204" t="s">
        <v>435</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3279.4111093000001</v>
      </c>
      <c r="AK30" s="232">
        <v>3311.3462859000001</v>
      </c>
      <c r="AL30" s="232">
        <v>3392.795803</v>
      </c>
      <c r="AM30" s="232">
        <v>3689.0482185000001</v>
      </c>
      <c r="AN30" s="232">
        <v>3745.5599981</v>
      </c>
      <c r="AO30" s="232">
        <v>3727.6196998999999</v>
      </c>
      <c r="AP30" s="232">
        <v>3497.3458356000001</v>
      </c>
      <c r="AQ30" s="232">
        <v>3433.9124975</v>
      </c>
      <c r="AR30" s="232">
        <v>3399.4381976</v>
      </c>
      <c r="AS30" s="232">
        <v>3431.11265</v>
      </c>
      <c r="AT30" s="232">
        <v>3426.6641408</v>
      </c>
      <c r="AU30" s="232">
        <v>3423.2823840999999</v>
      </c>
      <c r="AV30" s="232">
        <v>3425.4194545999999</v>
      </c>
      <c r="AW30" s="232">
        <v>3420.8321469000002</v>
      </c>
      <c r="AX30" s="232">
        <v>3413.9725358000001</v>
      </c>
      <c r="AY30" s="232">
        <v>3398.7619967000001</v>
      </c>
      <c r="AZ30" s="232">
        <v>3391.9167470000002</v>
      </c>
      <c r="BA30" s="232">
        <v>3387.3581620999998</v>
      </c>
      <c r="BB30" s="232">
        <v>3383.9203778000001</v>
      </c>
      <c r="BC30" s="305">
        <v>3384.81</v>
      </c>
      <c r="BD30" s="305">
        <v>3388.86</v>
      </c>
      <c r="BE30" s="305">
        <v>3400.3850000000002</v>
      </c>
      <c r="BF30" s="305">
        <v>3407.5219999999999</v>
      </c>
      <c r="BG30" s="305">
        <v>3414.5839999999998</v>
      </c>
      <c r="BH30" s="305">
        <v>3420.46</v>
      </c>
      <c r="BI30" s="305">
        <v>3428.2049999999999</v>
      </c>
      <c r="BJ30" s="305">
        <v>3436.7080000000001</v>
      </c>
      <c r="BK30" s="305">
        <v>3445.7220000000002</v>
      </c>
      <c r="BL30" s="305">
        <v>3455.9250000000002</v>
      </c>
      <c r="BM30" s="305">
        <v>3467.069</v>
      </c>
      <c r="BN30" s="305">
        <v>3480.5830000000001</v>
      </c>
      <c r="BO30" s="305">
        <v>3492.5430000000001</v>
      </c>
      <c r="BP30" s="305">
        <v>3504.375</v>
      </c>
      <c r="BQ30" s="305">
        <v>3516.3609999999999</v>
      </c>
      <c r="BR30" s="305">
        <v>3527.7280000000001</v>
      </c>
      <c r="BS30" s="305">
        <v>3538.7579999999998</v>
      </c>
      <c r="BT30" s="305">
        <v>3549.45</v>
      </c>
      <c r="BU30" s="305">
        <v>3559.8049999999998</v>
      </c>
      <c r="BV30" s="305">
        <v>3569.8209999999999</v>
      </c>
    </row>
    <row r="31" spans="1:74" ht="11.15" customHeight="1" x14ac:dyDescent="0.25">
      <c r="A31" s="148" t="s">
        <v>707</v>
      </c>
      <c r="B31" s="204" t="s">
        <v>436</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882.35138475999997</v>
      </c>
      <c r="AK31" s="232">
        <v>894.13957599000003</v>
      </c>
      <c r="AL31" s="232">
        <v>921.01433799999995</v>
      </c>
      <c r="AM31" s="232">
        <v>1016.2164743</v>
      </c>
      <c r="AN31" s="232">
        <v>1033.3337753000001</v>
      </c>
      <c r="AO31" s="232">
        <v>1025.6070443000001</v>
      </c>
      <c r="AP31" s="232">
        <v>945.90600669000003</v>
      </c>
      <c r="AQ31" s="232">
        <v>923.83891824</v>
      </c>
      <c r="AR31" s="232">
        <v>912.27550411000004</v>
      </c>
      <c r="AS31" s="232">
        <v>925.27616476000003</v>
      </c>
      <c r="AT31" s="232">
        <v>924.17479891000005</v>
      </c>
      <c r="AU31" s="232">
        <v>923.03180703999999</v>
      </c>
      <c r="AV31" s="232">
        <v>922.66837958999997</v>
      </c>
      <c r="AW31" s="232">
        <v>920.82624282999996</v>
      </c>
      <c r="AX31" s="232">
        <v>918.32658721999996</v>
      </c>
      <c r="AY31" s="232">
        <v>913.31515079999997</v>
      </c>
      <c r="AZ31" s="232">
        <v>910.89115393999998</v>
      </c>
      <c r="BA31" s="232">
        <v>909.20033467999997</v>
      </c>
      <c r="BB31" s="232">
        <v>908.14712197999995</v>
      </c>
      <c r="BC31" s="305">
        <v>907.99429999999995</v>
      </c>
      <c r="BD31" s="305">
        <v>908.64639999999997</v>
      </c>
      <c r="BE31" s="305">
        <v>911.19349999999997</v>
      </c>
      <c r="BF31" s="305">
        <v>912.6377</v>
      </c>
      <c r="BG31" s="305">
        <v>914.06899999999996</v>
      </c>
      <c r="BH31" s="305">
        <v>915.27</v>
      </c>
      <c r="BI31" s="305">
        <v>916.83889999999997</v>
      </c>
      <c r="BJ31" s="305">
        <v>918.55799999999999</v>
      </c>
      <c r="BK31" s="305">
        <v>920.1902</v>
      </c>
      <c r="BL31" s="305">
        <v>922.38800000000003</v>
      </c>
      <c r="BM31" s="305">
        <v>924.91420000000005</v>
      </c>
      <c r="BN31" s="305">
        <v>928.32159999999999</v>
      </c>
      <c r="BO31" s="305">
        <v>931.08989999999994</v>
      </c>
      <c r="BP31" s="305">
        <v>933.77210000000002</v>
      </c>
      <c r="BQ31" s="305">
        <v>936.39</v>
      </c>
      <c r="BR31" s="305">
        <v>938.88319999999999</v>
      </c>
      <c r="BS31" s="305">
        <v>941.27369999999996</v>
      </c>
      <c r="BT31" s="305">
        <v>943.56140000000005</v>
      </c>
      <c r="BU31" s="305">
        <v>945.74639999999999</v>
      </c>
      <c r="BV31" s="305">
        <v>947.82870000000003</v>
      </c>
    </row>
    <row r="32" spans="1:74" ht="11.15" customHeight="1" x14ac:dyDescent="0.25">
      <c r="A32" s="148" t="s">
        <v>708</v>
      </c>
      <c r="B32" s="204" t="s">
        <v>437</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1967.3588815000001</v>
      </c>
      <c r="AK32" s="232">
        <v>1987.0466911999999</v>
      </c>
      <c r="AL32" s="232">
        <v>2036.9570942</v>
      </c>
      <c r="AM32" s="232">
        <v>2216.6869468999998</v>
      </c>
      <c r="AN32" s="232">
        <v>2252.3448942999999</v>
      </c>
      <c r="AO32" s="232">
        <v>2243.5277928</v>
      </c>
      <c r="AP32" s="232">
        <v>2108.4963474000001</v>
      </c>
      <c r="AQ32" s="232">
        <v>2072.0336192999998</v>
      </c>
      <c r="AR32" s="232">
        <v>2052.4003136000001</v>
      </c>
      <c r="AS32" s="232">
        <v>2070.1189236</v>
      </c>
      <c r="AT32" s="232">
        <v>2068.7525925999998</v>
      </c>
      <c r="AU32" s="232">
        <v>2068.8238139999999</v>
      </c>
      <c r="AV32" s="232">
        <v>2074.9726451000001</v>
      </c>
      <c r="AW32" s="232">
        <v>2074.4389283</v>
      </c>
      <c r="AX32" s="232">
        <v>2071.8627209000001</v>
      </c>
      <c r="AY32" s="232">
        <v>2062.3815582000002</v>
      </c>
      <c r="AZ32" s="232">
        <v>2059.3672182</v>
      </c>
      <c r="BA32" s="232">
        <v>2057.9572361</v>
      </c>
      <c r="BB32" s="232">
        <v>2057.9354294999998</v>
      </c>
      <c r="BC32" s="305">
        <v>2059.8960000000002</v>
      </c>
      <c r="BD32" s="305">
        <v>2063.6239999999998</v>
      </c>
      <c r="BE32" s="305">
        <v>2071.6680000000001</v>
      </c>
      <c r="BF32" s="305">
        <v>2077.0160000000001</v>
      </c>
      <c r="BG32" s="305">
        <v>2082.2170000000001</v>
      </c>
      <c r="BH32" s="305">
        <v>2086.33</v>
      </c>
      <c r="BI32" s="305">
        <v>2091.944</v>
      </c>
      <c r="BJ32" s="305">
        <v>2098.1170000000002</v>
      </c>
      <c r="BK32" s="305">
        <v>2104.9</v>
      </c>
      <c r="BL32" s="305">
        <v>2112.154</v>
      </c>
      <c r="BM32" s="305">
        <v>2119.931</v>
      </c>
      <c r="BN32" s="305">
        <v>2129.2600000000002</v>
      </c>
      <c r="BO32" s="305">
        <v>2137.3090000000002</v>
      </c>
      <c r="BP32" s="305">
        <v>2145.107</v>
      </c>
      <c r="BQ32" s="305">
        <v>2152.4389999999999</v>
      </c>
      <c r="BR32" s="305">
        <v>2159.8980000000001</v>
      </c>
      <c r="BS32" s="305">
        <v>2167.2689999999998</v>
      </c>
      <c r="BT32" s="305">
        <v>2174.5520000000001</v>
      </c>
      <c r="BU32" s="305">
        <v>2181.7449999999999</v>
      </c>
      <c r="BV32" s="305">
        <v>2188.8510000000001</v>
      </c>
    </row>
    <row r="33" spans="1:74" s="160" customFormat="1" ht="11.15" customHeight="1" x14ac:dyDescent="0.25">
      <c r="A33" s="148" t="s">
        <v>709</v>
      </c>
      <c r="B33" s="204" t="s">
        <v>438</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1222.5599069</v>
      </c>
      <c r="AK33" s="232">
        <v>1236.8936291</v>
      </c>
      <c r="AL33" s="232">
        <v>1267.2435679</v>
      </c>
      <c r="AM33" s="232">
        <v>1370.5072373999999</v>
      </c>
      <c r="AN33" s="232">
        <v>1390.2164737999999</v>
      </c>
      <c r="AO33" s="232">
        <v>1383.2687911999999</v>
      </c>
      <c r="AP33" s="232">
        <v>1299.736776</v>
      </c>
      <c r="AQ33" s="232">
        <v>1276.9208154999999</v>
      </c>
      <c r="AR33" s="232">
        <v>1264.8934962999999</v>
      </c>
      <c r="AS33" s="232">
        <v>1278.1044185999999</v>
      </c>
      <c r="AT33" s="232">
        <v>1276.8171815000001</v>
      </c>
      <c r="AU33" s="232">
        <v>1275.4813853999999</v>
      </c>
      <c r="AV33" s="232">
        <v>1274.8735588</v>
      </c>
      <c r="AW33" s="232">
        <v>1272.8582481999999</v>
      </c>
      <c r="AX33" s="232">
        <v>1270.2119822</v>
      </c>
      <c r="AY33" s="232">
        <v>1264.8625677</v>
      </c>
      <c r="AZ33" s="232">
        <v>1262.5085357</v>
      </c>
      <c r="BA33" s="232">
        <v>1261.0776929000001</v>
      </c>
      <c r="BB33" s="232">
        <v>1260.3648415</v>
      </c>
      <c r="BC33" s="305">
        <v>1260.934</v>
      </c>
      <c r="BD33" s="305">
        <v>1262.5809999999999</v>
      </c>
      <c r="BE33" s="305">
        <v>1266.627</v>
      </c>
      <c r="BF33" s="305">
        <v>1269.4359999999999</v>
      </c>
      <c r="BG33" s="305">
        <v>1272.329</v>
      </c>
      <c r="BH33" s="305">
        <v>1275.2329999999999</v>
      </c>
      <c r="BI33" s="305">
        <v>1278.3530000000001</v>
      </c>
      <c r="BJ33" s="305">
        <v>1281.614</v>
      </c>
      <c r="BK33" s="305">
        <v>1284.413</v>
      </c>
      <c r="BL33" s="305">
        <v>1288.4090000000001</v>
      </c>
      <c r="BM33" s="305">
        <v>1292.9970000000001</v>
      </c>
      <c r="BN33" s="305">
        <v>1299.1990000000001</v>
      </c>
      <c r="BO33" s="305">
        <v>1304.2090000000001</v>
      </c>
      <c r="BP33" s="305">
        <v>1309.048</v>
      </c>
      <c r="BQ33" s="305">
        <v>1313.567</v>
      </c>
      <c r="BR33" s="305">
        <v>1318.174</v>
      </c>
      <c r="BS33" s="305">
        <v>1322.72</v>
      </c>
      <c r="BT33" s="305">
        <v>1327.2070000000001</v>
      </c>
      <c r="BU33" s="305">
        <v>1331.633</v>
      </c>
      <c r="BV33" s="305">
        <v>1335.999</v>
      </c>
    </row>
    <row r="34" spans="1:74" s="160" customFormat="1" ht="11.15" customHeight="1" x14ac:dyDescent="0.25">
      <c r="A34" s="148" t="s">
        <v>710</v>
      </c>
      <c r="B34" s="204" t="s">
        <v>439</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2967.1607757000002</v>
      </c>
      <c r="AK34" s="232">
        <v>2982.8864352999999</v>
      </c>
      <c r="AL34" s="232">
        <v>3036.1555585999999</v>
      </c>
      <c r="AM34" s="232">
        <v>3244.2813854999999</v>
      </c>
      <c r="AN34" s="232">
        <v>3284.6525062000001</v>
      </c>
      <c r="AO34" s="232">
        <v>3274.5821606</v>
      </c>
      <c r="AP34" s="232">
        <v>3120.1319020999999</v>
      </c>
      <c r="AQ34" s="232">
        <v>3079.6324589000001</v>
      </c>
      <c r="AR34" s="232">
        <v>3059.1453845000001</v>
      </c>
      <c r="AS34" s="232">
        <v>3091.2513435000001</v>
      </c>
      <c r="AT34" s="232">
        <v>3086.3535078999998</v>
      </c>
      <c r="AU34" s="232">
        <v>3077.0325425000001</v>
      </c>
      <c r="AV34" s="232">
        <v>3055.2100912000001</v>
      </c>
      <c r="AW34" s="232">
        <v>3043.1016331000001</v>
      </c>
      <c r="AX34" s="232">
        <v>3032.6288120999998</v>
      </c>
      <c r="AY34" s="232">
        <v>3022.7299873000002</v>
      </c>
      <c r="AZ34" s="232">
        <v>3016.3246714000002</v>
      </c>
      <c r="BA34" s="232">
        <v>3012.3512231999998</v>
      </c>
      <c r="BB34" s="232">
        <v>3011.1184291</v>
      </c>
      <c r="BC34" s="305">
        <v>3011.777</v>
      </c>
      <c r="BD34" s="305">
        <v>3014.636</v>
      </c>
      <c r="BE34" s="305">
        <v>3022.2779999999998</v>
      </c>
      <c r="BF34" s="305">
        <v>3027.6010000000001</v>
      </c>
      <c r="BG34" s="305">
        <v>3033.1860000000001</v>
      </c>
      <c r="BH34" s="305">
        <v>3038.9229999999998</v>
      </c>
      <c r="BI34" s="305">
        <v>3045.1190000000001</v>
      </c>
      <c r="BJ34" s="305">
        <v>3051.6619999999998</v>
      </c>
      <c r="BK34" s="305">
        <v>3057.4870000000001</v>
      </c>
      <c r="BL34" s="305">
        <v>3065.5230000000001</v>
      </c>
      <c r="BM34" s="305">
        <v>3074.7060000000001</v>
      </c>
      <c r="BN34" s="305">
        <v>3087.3359999999998</v>
      </c>
      <c r="BO34" s="305">
        <v>3097.0839999999998</v>
      </c>
      <c r="BP34" s="305">
        <v>3106.2510000000002</v>
      </c>
      <c r="BQ34" s="305">
        <v>3114.3130000000001</v>
      </c>
      <c r="BR34" s="305">
        <v>3122.7130000000002</v>
      </c>
      <c r="BS34" s="305">
        <v>3130.9270000000001</v>
      </c>
      <c r="BT34" s="305">
        <v>3138.9540000000002</v>
      </c>
      <c r="BU34" s="305">
        <v>3146.7950000000001</v>
      </c>
      <c r="BV34" s="305">
        <v>3154.4490000000001</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318"/>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5" customHeight="1" x14ac:dyDescent="0.25">
      <c r="A36" s="148" t="s">
        <v>711</v>
      </c>
      <c r="B36" s="204" t="s">
        <v>432</v>
      </c>
      <c r="C36" s="232">
        <v>5977.3280316</v>
      </c>
      <c r="D36" s="232">
        <v>5982.7424972999997</v>
      </c>
      <c r="E36" s="232">
        <v>5987.6366918000003</v>
      </c>
      <c r="F36" s="232">
        <v>5991.7387361999999</v>
      </c>
      <c r="G36" s="232">
        <v>5995.1701005000004</v>
      </c>
      <c r="H36" s="232">
        <v>5998.1505914999998</v>
      </c>
      <c r="I36" s="232">
        <v>6000.8834084999999</v>
      </c>
      <c r="J36" s="232">
        <v>6003.5053189999999</v>
      </c>
      <c r="K36" s="232">
        <v>6006.1364829000004</v>
      </c>
      <c r="L36" s="232">
        <v>6008.8542688999996</v>
      </c>
      <c r="M36" s="232">
        <v>6011.5648817000001</v>
      </c>
      <c r="N36" s="232">
        <v>6014.1317353000004</v>
      </c>
      <c r="O36" s="232">
        <v>6016.5120858999999</v>
      </c>
      <c r="P36" s="232">
        <v>6019.0385591000004</v>
      </c>
      <c r="Q36" s="232">
        <v>6022.1376228999998</v>
      </c>
      <c r="R36" s="232">
        <v>6026.0433430000003</v>
      </c>
      <c r="S36" s="232">
        <v>6030.2201751000002</v>
      </c>
      <c r="T36" s="232">
        <v>6033.9401725999996</v>
      </c>
      <c r="U36" s="232">
        <v>6036.8382170000004</v>
      </c>
      <c r="V36" s="232">
        <v>6040.0005030000002</v>
      </c>
      <c r="W36" s="232">
        <v>6044.8760537999997</v>
      </c>
      <c r="X36" s="232">
        <v>6051.8617956999997</v>
      </c>
      <c r="Y36" s="232">
        <v>6057.1462691999996</v>
      </c>
      <c r="Z36" s="232">
        <v>6055.8659178999997</v>
      </c>
      <c r="AA36" s="232">
        <v>6045.2035429999996</v>
      </c>
      <c r="AB36" s="232">
        <v>6030.5273745000004</v>
      </c>
      <c r="AC36" s="232">
        <v>6019.2520000000004</v>
      </c>
      <c r="AD36" s="232">
        <v>6016.8210662000001</v>
      </c>
      <c r="AE36" s="232">
        <v>6020.7944574000003</v>
      </c>
      <c r="AF36" s="232">
        <v>6026.7611170999999</v>
      </c>
      <c r="AG36" s="232">
        <v>6031.1827143</v>
      </c>
      <c r="AH36" s="232">
        <v>6034.0118184000003</v>
      </c>
      <c r="AI36" s="232">
        <v>6036.0737241999996</v>
      </c>
      <c r="AJ36" s="232">
        <v>6038.0943844000003</v>
      </c>
      <c r="AK36" s="232">
        <v>6040.4023832000003</v>
      </c>
      <c r="AL36" s="232">
        <v>6043.2269629000002</v>
      </c>
      <c r="AM36" s="232">
        <v>6046.6985986</v>
      </c>
      <c r="AN36" s="232">
        <v>6050.5526968000004</v>
      </c>
      <c r="AO36" s="232">
        <v>6054.4258970999999</v>
      </c>
      <c r="AP36" s="232">
        <v>6057.8978684000003</v>
      </c>
      <c r="AQ36" s="232">
        <v>6060.3203966999999</v>
      </c>
      <c r="AR36" s="232">
        <v>6060.9882974000002</v>
      </c>
      <c r="AS36" s="232">
        <v>6059.6320722999999</v>
      </c>
      <c r="AT36" s="232">
        <v>6057.7249682000001</v>
      </c>
      <c r="AU36" s="232">
        <v>6057.1759181999996</v>
      </c>
      <c r="AV36" s="232">
        <v>6059.3223636000002</v>
      </c>
      <c r="AW36" s="232">
        <v>6063.2157772</v>
      </c>
      <c r="AX36" s="232">
        <v>6067.3361398999996</v>
      </c>
      <c r="AY36" s="232">
        <v>6070.5143625000001</v>
      </c>
      <c r="AZ36" s="232">
        <v>6072.9850754999998</v>
      </c>
      <c r="BA36" s="232">
        <v>6075.3338397999996</v>
      </c>
      <c r="BB36" s="232">
        <v>6078.0322872999996</v>
      </c>
      <c r="BC36" s="305">
        <v>6081.0959999999995</v>
      </c>
      <c r="BD36" s="305">
        <v>6084.4279999999999</v>
      </c>
      <c r="BE36" s="305">
        <v>6087.9219999999996</v>
      </c>
      <c r="BF36" s="305">
        <v>6091.4449999999997</v>
      </c>
      <c r="BG36" s="305">
        <v>6094.857</v>
      </c>
      <c r="BH36" s="305">
        <v>6098.0649999999996</v>
      </c>
      <c r="BI36" s="305">
        <v>6101.17</v>
      </c>
      <c r="BJ36" s="305">
        <v>6104.3220000000001</v>
      </c>
      <c r="BK36" s="305">
        <v>6107.6350000000002</v>
      </c>
      <c r="BL36" s="305">
        <v>6111.0749999999998</v>
      </c>
      <c r="BM36" s="305">
        <v>6114.5730000000003</v>
      </c>
      <c r="BN36" s="305">
        <v>6118.0609999999997</v>
      </c>
      <c r="BO36" s="305">
        <v>6121.47</v>
      </c>
      <c r="BP36" s="305">
        <v>6124.7330000000002</v>
      </c>
      <c r="BQ36" s="305">
        <v>6127.8130000000001</v>
      </c>
      <c r="BR36" s="305">
        <v>6130.8029999999999</v>
      </c>
      <c r="BS36" s="305">
        <v>6133.8249999999998</v>
      </c>
      <c r="BT36" s="305">
        <v>6136.9709999999995</v>
      </c>
      <c r="BU36" s="305">
        <v>6140.2209999999995</v>
      </c>
      <c r="BV36" s="305">
        <v>6143.5219999999999</v>
      </c>
    </row>
    <row r="37" spans="1:74" s="160" customFormat="1" ht="11.15" customHeight="1" x14ac:dyDescent="0.25">
      <c r="A37" s="148" t="s">
        <v>712</v>
      </c>
      <c r="B37" s="204" t="s">
        <v>465</v>
      </c>
      <c r="C37" s="232">
        <v>16215.177094000001</v>
      </c>
      <c r="D37" s="232">
        <v>16228.628667000001</v>
      </c>
      <c r="E37" s="232">
        <v>16240.199868</v>
      </c>
      <c r="F37" s="232">
        <v>16249.179945</v>
      </c>
      <c r="G37" s="232">
        <v>16256.793831999999</v>
      </c>
      <c r="H37" s="232">
        <v>16264.750382</v>
      </c>
      <c r="I37" s="232">
        <v>16274.341565000001</v>
      </c>
      <c r="J37" s="232">
        <v>16285.191817999999</v>
      </c>
      <c r="K37" s="232">
        <v>16296.508694</v>
      </c>
      <c r="L37" s="232">
        <v>16307.608713</v>
      </c>
      <c r="M37" s="232">
        <v>16318.244257</v>
      </c>
      <c r="N37" s="232">
        <v>16328.276674000001</v>
      </c>
      <c r="O37" s="232">
        <v>16337.814956</v>
      </c>
      <c r="P37" s="232">
        <v>16347.958672999999</v>
      </c>
      <c r="Q37" s="232">
        <v>16360.055039999999</v>
      </c>
      <c r="R37" s="232">
        <v>16374.732846000001</v>
      </c>
      <c r="S37" s="232">
        <v>16389.747184</v>
      </c>
      <c r="T37" s="232">
        <v>16402.134722999999</v>
      </c>
      <c r="U37" s="232">
        <v>16410.260420999999</v>
      </c>
      <c r="V37" s="232">
        <v>16417.802385999999</v>
      </c>
      <c r="W37" s="232">
        <v>16429.767015000001</v>
      </c>
      <c r="X37" s="232">
        <v>16448.002085</v>
      </c>
      <c r="Y37" s="232">
        <v>16461.720898</v>
      </c>
      <c r="Z37" s="232">
        <v>16456.978136000002</v>
      </c>
      <c r="AA37" s="232">
        <v>16425.730138999999</v>
      </c>
      <c r="AB37" s="232">
        <v>16383.539882999999</v>
      </c>
      <c r="AC37" s="232">
        <v>16351.871999999999</v>
      </c>
      <c r="AD37" s="232">
        <v>16346.313819000001</v>
      </c>
      <c r="AE37" s="232">
        <v>16358.943450999999</v>
      </c>
      <c r="AF37" s="232">
        <v>16375.961702000001</v>
      </c>
      <c r="AG37" s="232">
        <v>16386.421943000001</v>
      </c>
      <c r="AH37" s="232">
        <v>16390.787800999999</v>
      </c>
      <c r="AI37" s="232">
        <v>16392.375469999999</v>
      </c>
      <c r="AJ37" s="232">
        <v>16393.924567999999</v>
      </c>
      <c r="AK37" s="232">
        <v>16395.868414</v>
      </c>
      <c r="AL37" s="232">
        <v>16398.063751999998</v>
      </c>
      <c r="AM37" s="232">
        <v>16400.387628</v>
      </c>
      <c r="AN37" s="232">
        <v>16402.798290999999</v>
      </c>
      <c r="AO37" s="232">
        <v>16405.274293999999</v>
      </c>
      <c r="AP37" s="232">
        <v>16407.511245999998</v>
      </c>
      <c r="AQ37" s="232">
        <v>16408.072991000001</v>
      </c>
      <c r="AR37" s="232">
        <v>16405.240426</v>
      </c>
      <c r="AS37" s="232">
        <v>16398.31799</v>
      </c>
      <c r="AT37" s="232">
        <v>16390.704267000001</v>
      </c>
      <c r="AU37" s="232">
        <v>16386.821379000001</v>
      </c>
      <c r="AV37" s="232">
        <v>16389.710568999999</v>
      </c>
      <c r="AW37" s="232">
        <v>16396.889576000001</v>
      </c>
      <c r="AX37" s="232">
        <v>16404.495262</v>
      </c>
      <c r="AY37" s="232">
        <v>16409.626144000002</v>
      </c>
      <c r="AZ37" s="232">
        <v>16413.227357</v>
      </c>
      <c r="BA37" s="232">
        <v>16417.205688999999</v>
      </c>
      <c r="BB37" s="232">
        <v>16422.990041000001</v>
      </c>
      <c r="BC37" s="305">
        <v>16430.099999999999</v>
      </c>
      <c r="BD37" s="305">
        <v>16437.57</v>
      </c>
      <c r="BE37" s="305">
        <v>16444.66</v>
      </c>
      <c r="BF37" s="305">
        <v>16451.52</v>
      </c>
      <c r="BG37" s="305">
        <v>16458.509999999998</v>
      </c>
      <c r="BH37" s="305">
        <v>16465.96</v>
      </c>
      <c r="BI37" s="305">
        <v>16474.04</v>
      </c>
      <c r="BJ37" s="305">
        <v>16482.91</v>
      </c>
      <c r="BK37" s="305">
        <v>16492.599999999999</v>
      </c>
      <c r="BL37" s="305">
        <v>16502.669999999998</v>
      </c>
      <c r="BM37" s="305">
        <v>16512.59</v>
      </c>
      <c r="BN37" s="305">
        <v>16521.919999999998</v>
      </c>
      <c r="BO37" s="305">
        <v>16530.79</v>
      </c>
      <c r="BP37" s="305">
        <v>16539.41</v>
      </c>
      <c r="BQ37" s="305">
        <v>16547.98</v>
      </c>
      <c r="BR37" s="305">
        <v>16556.439999999999</v>
      </c>
      <c r="BS37" s="305">
        <v>16564.689999999999</v>
      </c>
      <c r="BT37" s="305">
        <v>16572.66</v>
      </c>
      <c r="BU37" s="305">
        <v>16580.419999999998</v>
      </c>
      <c r="BV37" s="305">
        <v>16588.07</v>
      </c>
    </row>
    <row r="38" spans="1:74" s="160" customFormat="1" ht="11.15" customHeight="1" x14ac:dyDescent="0.25">
      <c r="A38" s="148" t="s">
        <v>713</v>
      </c>
      <c r="B38" s="204" t="s">
        <v>433</v>
      </c>
      <c r="C38" s="232">
        <v>18936.380100999999</v>
      </c>
      <c r="D38" s="232">
        <v>18949.220426</v>
      </c>
      <c r="E38" s="232">
        <v>18960.700894000001</v>
      </c>
      <c r="F38" s="232">
        <v>18970.016591</v>
      </c>
      <c r="G38" s="232">
        <v>18976.902914999999</v>
      </c>
      <c r="H38" s="232">
        <v>18981.230339999998</v>
      </c>
      <c r="I38" s="232">
        <v>18983.088438999999</v>
      </c>
      <c r="J38" s="232">
        <v>18983.443168000002</v>
      </c>
      <c r="K38" s="232">
        <v>18983.479579999999</v>
      </c>
      <c r="L38" s="232">
        <v>18984.095917999999</v>
      </c>
      <c r="M38" s="232">
        <v>18985.043175999999</v>
      </c>
      <c r="N38" s="232">
        <v>18985.785535999999</v>
      </c>
      <c r="O38" s="232">
        <v>18986.035806</v>
      </c>
      <c r="P38" s="232">
        <v>18986.501289</v>
      </c>
      <c r="Q38" s="232">
        <v>18988.137911999998</v>
      </c>
      <c r="R38" s="232">
        <v>18991.635751999998</v>
      </c>
      <c r="S38" s="232">
        <v>18996.621483999999</v>
      </c>
      <c r="T38" s="232">
        <v>19002.45593</v>
      </c>
      <c r="U38" s="232">
        <v>19009.094878</v>
      </c>
      <c r="V38" s="232">
        <v>19018.87398</v>
      </c>
      <c r="W38" s="232">
        <v>19034.723853</v>
      </c>
      <c r="X38" s="232">
        <v>19056.537489999999</v>
      </c>
      <c r="Y38" s="232">
        <v>19072.057398000001</v>
      </c>
      <c r="Z38" s="232">
        <v>19065.988458</v>
      </c>
      <c r="AA38" s="232">
        <v>19029.684947000002</v>
      </c>
      <c r="AB38" s="232">
        <v>18981.098714</v>
      </c>
      <c r="AC38" s="232">
        <v>18944.830999999998</v>
      </c>
      <c r="AD38" s="232">
        <v>18938.906139999999</v>
      </c>
      <c r="AE38" s="232">
        <v>18955.040842999999</v>
      </c>
      <c r="AF38" s="232">
        <v>18978.374910999999</v>
      </c>
      <c r="AG38" s="232">
        <v>18996.818450999999</v>
      </c>
      <c r="AH38" s="232">
        <v>19009.362775000001</v>
      </c>
      <c r="AI38" s="232">
        <v>19017.769501999999</v>
      </c>
      <c r="AJ38" s="232">
        <v>19023.889318000001</v>
      </c>
      <c r="AK38" s="232">
        <v>19029.929193</v>
      </c>
      <c r="AL38" s="232">
        <v>19038.185164999999</v>
      </c>
      <c r="AM38" s="232">
        <v>19050.082578000001</v>
      </c>
      <c r="AN38" s="232">
        <v>19063.563983</v>
      </c>
      <c r="AO38" s="232">
        <v>19075.701236000001</v>
      </c>
      <c r="AP38" s="232">
        <v>19084.140255999999</v>
      </c>
      <c r="AQ38" s="232">
        <v>19088.823209999999</v>
      </c>
      <c r="AR38" s="232">
        <v>19090.266329999999</v>
      </c>
      <c r="AS38" s="232">
        <v>19089.522428</v>
      </c>
      <c r="AT38" s="232">
        <v>19089.790635000001</v>
      </c>
      <c r="AU38" s="232">
        <v>19094.806660999999</v>
      </c>
      <c r="AV38" s="232">
        <v>19106.98617</v>
      </c>
      <c r="AW38" s="232">
        <v>19123.464638000001</v>
      </c>
      <c r="AX38" s="232">
        <v>19140.057491</v>
      </c>
      <c r="AY38" s="232">
        <v>19153.499320999999</v>
      </c>
      <c r="AZ38" s="232">
        <v>19164.201368999999</v>
      </c>
      <c r="BA38" s="232">
        <v>19173.494041000002</v>
      </c>
      <c r="BB38" s="232">
        <v>19182.480782999999</v>
      </c>
      <c r="BC38" s="305">
        <v>19191.36</v>
      </c>
      <c r="BD38" s="305">
        <v>19200.09</v>
      </c>
      <c r="BE38" s="305">
        <v>19208.669999999998</v>
      </c>
      <c r="BF38" s="305">
        <v>19217.169999999998</v>
      </c>
      <c r="BG38" s="305">
        <v>19225.669999999998</v>
      </c>
      <c r="BH38" s="305">
        <v>19234.3</v>
      </c>
      <c r="BI38" s="305">
        <v>19243.3</v>
      </c>
      <c r="BJ38" s="305">
        <v>19252.95</v>
      </c>
      <c r="BK38" s="305">
        <v>19263.41</v>
      </c>
      <c r="BL38" s="305">
        <v>19274.349999999999</v>
      </c>
      <c r="BM38" s="305">
        <v>19285.29</v>
      </c>
      <c r="BN38" s="305">
        <v>19295.88</v>
      </c>
      <c r="BO38" s="305">
        <v>19306.12</v>
      </c>
      <c r="BP38" s="305">
        <v>19316.099999999999</v>
      </c>
      <c r="BQ38" s="305">
        <v>19325.919999999998</v>
      </c>
      <c r="BR38" s="305">
        <v>19335.61</v>
      </c>
      <c r="BS38" s="305">
        <v>19345.2</v>
      </c>
      <c r="BT38" s="305">
        <v>19354.71</v>
      </c>
      <c r="BU38" s="305">
        <v>19364.169999999998</v>
      </c>
      <c r="BV38" s="305">
        <v>19373.599999999999</v>
      </c>
    </row>
    <row r="39" spans="1:74" s="160" customFormat="1" ht="11.15" customHeight="1" x14ac:dyDescent="0.25">
      <c r="A39" s="148" t="s">
        <v>714</v>
      </c>
      <c r="B39" s="204" t="s">
        <v>434</v>
      </c>
      <c r="C39" s="232">
        <v>8529.4951497000002</v>
      </c>
      <c r="D39" s="232">
        <v>8537.9162770000003</v>
      </c>
      <c r="E39" s="232">
        <v>8545.5458139000002</v>
      </c>
      <c r="F39" s="232">
        <v>8551.9682790999996</v>
      </c>
      <c r="G39" s="232">
        <v>8557.4689696999994</v>
      </c>
      <c r="H39" s="232">
        <v>8562.5083775000003</v>
      </c>
      <c r="I39" s="232">
        <v>8567.4752736999999</v>
      </c>
      <c r="J39" s="232">
        <v>8572.4715479999995</v>
      </c>
      <c r="K39" s="232">
        <v>8577.5273694000007</v>
      </c>
      <c r="L39" s="232">
        <v>8582.6426037000001</v>
      </c>
      <c r="M39" s="232">
        <v>8587.6959022999999</v>
      </c>
      <c r="N39" s="232">
        <v>8592.5356131000008</v>
      </c>
      <c r="O39" s="232">
        <v>8597.1315525999998</v>
      </c>
      <c r="P39" s="232">
        <v>8601.9394119000008</v>
      </c>
      <c r="Q39" s="232">
        <v>8607.5363505999994</v>
      </c>
      <c r="R39" s="232">
        <v>8614.2443461999992</v>
      </c>
      <c r="S39" s="232">
        <v>8621.3646475999994</v>
      </c>
      <c r="T39" s="232">
        <v>8627.9433215000008</v>
      </c>
      <c r="U39" s="232">
        <v>8633.5215429</v>
      </c>
      <c r="V39" s="232">
        <v>8639.6209196</v>
      </c>
      <c r="W39" s="232">
        <v>8648.2581673000004</v>
      </c>
      <c r="X39" s="232">
        <v>8659.9216496999998</v>
      </c>
      <c r="Y39" s="232">
        <v>8668.9863203999994</v>
      </c>
      <c r="Z39" s="232">
        <v>8668.2987809000006</v>
      </c>
      <c r="AA39" s="232">
        <v>8653.7905245999991</v>
      </c>
      <c r="AB39" s="232">
        <v>8633.7326131000009</v>
      </c>
      <c r="AC39" s="232">
        <v>8619.4809999999998</v>
      </c>
      <c r="AD39" s="232">
        <v>8619.3054489999995</v>
      </c>
      <c r="AE39" s="232">
        <v>8629.1309634999998</v>
      </c>
      <c r="AF39" s="232">
        <v>8641.7963571</v>
      </c>
      <c r="AG39" s="232">
        <v>8651.6241341999994</v>
      </c>
      <c r="AH39" s="232">
        <v>8658.8715637000005</v>
      </c>
      <c r="AI39" s="232">
        <v>8665.2796051999994</v>
      </c>
      <c r="AJ39" s="232">
        <v>8672.3043531000003</v>
      </c>
      <c r="AK39" s="232">
        <v>8680.2624395999992</v>
      </c>
      <c r="AL39" s="232">
        <v>8689.1856315000005</v>
      </c>
      <c r="AM39" s="232">
        <v>8698.9028144999993</v>
      </c>
      <c r="AN39" s="232">
        <v>8708.4313502000005</v>
      </c>
      <c r="AO39" s="232">
        <v>8716.5857190000006</v>
      </c>
      <c r="AP39" s="232">
        <v>8722.4618252</v>
      </c>
      <c r="AQ39" s="232">
        <v>8726.2812687000005</v>
      </c>
      <c r="AR39" s="232">
        <v>8728.5470728</v>
      </c>
      <c r="AS39" s="232">
        <v>8729.9570473000003</v>
      </c>
      <c r="AT39" s="232">
        <v>8731.9881459999997</v>
      </c>
      <c r="AU39" s="232">
        <v>8736.3121088999997</v>
      </c>
      <c r="AV39" s="232">
        <v>8743.9708687999992</v>
      </c>
      <c r="AW39" s="232">
        <v>8753.4871282000004</v>
      </c>
      <c r="AX39" s="232">
        <v>8762.7537823000002</v>
      </c>
      <c r="AY39" s="232">
        <v>8770.2204187999996</v>
      </c>
      <c r="AZ39" s="232">
        <v>8776.5633947000006</v>
      </c>
      <c r="BA39" s="232">
        <v>8783.0157591999996</v>
      </c>
      <c r="BB39" s="232">
        <v>8790.5154191000001</v>
      </c>
      <c r="BC39" s="305">
        <v>8798.82</v>
      </c>
      <c r="BD39" s="305">
        <v>8807.3909999999996</v>
      </c>
      <c r="BE39" s="305">
        <v>8815.7479999999996</v>
      </c>
      <c r="BF39" s="305">
        <v>8823.6370000000006</v>
      </c>
      <c r="BG39" s="305">
        <v>8830.8629999999994</v>
      </c>
      <c r="BH39" s="305">
        <v>8837.34</v>
      </c>
      <c r="BI39" s="305">
        <v>8843.4330000000009</v>
      </c>
      <c r="BJ39" s="305">
        <v>8849.6200000000008</v>
      </c>
      <c r="BK39" s="305">
        <v>8856.2630000000008</v>
      </c>
      <c r="BL39" s="305">
        <v>8863.2690000000002</v>
      </c>
      <c r="BM39" s="305">
        <v>8870.4339999999993</v>
      </c>
      <c r="BN39" s="305">
        <v>8877.5720000000001</v>
      </c>
      <c r="BO39" s="305">
        <v>8884.5820000000003</v>
      </c>
      <c r="BP39" s="305">
        <v>8891.3880000000008</v>
      </c>
      <c r="BQ39" s="305">
        <v>8897.9419999999991</v>
      </c>
      <c r="BR39" s="305">
        <v>8904.3310000000001</v>
      </c>
      <c r="BS39" s="305">
        <v>8910.6769999999997</v>
      </c>
      <c r="BT39" s="305">
        <v>8917.0750000000007</v>
      </c>
      <c r="BU39" s="305">
        <v>8923.5229999999992</v>
      </c>
      <c r="BV39" s="305">
        <v>8929.9969999999994</v>
      </c>
    </row>
    <row r="40" spans="1:74" s="160" customFormat="1" ht="11.15" customHeight="1" x14ac:dyDescent="0.25">
      <c r="A40" s="148" t="s">
        <v>715</v>
      </c>
      <c r="B40" s="204" t="s">
        <v>435</v>
      </c>
      <c r="C40" s="232">
        <v>25409.541767999999</v>
      </c>
      <c r="D40" s="232">
        <v>25438.757729000001</v>
      </c>
      <c r="E40" s="232">
        <v>25465.886966999999</v>
      </c>
      <c r="F40" s="232">
        <v>25489.794523</v>
      </c>
      <c r="G40" s="232">
        <v>25510.684258000001</v>
      </c>
      <c r="H40" s="232">
        <v>25529.094733000002</v>
      </c>
      <c r="I40" s="232">
        <v>25545.61853</v>
      </c>
      <c r="J40" s="232">
        <v>25561.064311999999</v>
      </c>
      <c r="K40" s="232">
        <v>25576.294760000001</v>
      </c>
      <c r="L40" s="232">
        <v>25591.956700999999</v>
      </c>
      <c r="M40" s="232">
        <v>25607.833546999998</v>
      </c>
      <c r="N40" s="232">
        <v>25623.492856000001</v>
      </c>
      <c r="O40" s="232">
        <v>25638.718883000001</v>
      </c>
      <c r="P40" s="232">
        <v>25654.162666</v>
      </c>
      <c r="Q40" s="232">
        <v>25670.691943000002</v>
      </c>
      <c r="R40" s="232">
        <v>25689.121364999999</v>
      </c>
      <c r="S40" s="232">
        <v>25710.053255999999</v>
      </c>
      <c r="T40" s="232">
        <v>25734.03686</v>
      </c>
      <c r="U40" s="232">
        <v>25761.972708000001</v>
      </c>
      <c r="V40" s="232">
        <v>25796.166501</v>
      </c>
      <c r="W40" s="232">
        <v>25839.275232</v>
      </c>
      <c r="X40" s="232">
        <v>25890.116537999998</v>
      </c>
      <c r="Y40" s="232">
        <v>25932.150629</v>
      </c>
      <c r="Z40" s="232">
        <v>25944.998362999999</v>
      </c>
      <c r="AA40" s="232">
        <v>25917.158447999998</v>
      </c>
      <c r="AB40" s="232">
        <v>25872.641003000001</v>
      </c>
      <c r="AC40" s="232">
        <v>25844.333999999999</v>
      </c>
      <c r="AD40" s="232">
        <v>25856.199731000001</v>
      </c>
      <c r="AE40" s="232">
        <v>25896.497765</v>
      </c>
      <c r="AF40" s="232">
        <v>25944.561990999999</v>
      </c>
      <c r="AG40" s="232">
        <v>25984.209816999999</v>
      </c>
      <c r="AH40" s="232">
        <v>26017.192729999999</v>
      </c>
      <c r="AI40" s="232">
        <v>26049.745738000001</v>
      </c>
      <c r="AJ40" s="232">
        <v>26086.689517999999</v>
      </c>
      <c r="AK40" s="232">
        <v>26127.187431999999</v>
      </c>
      <c r="AL40" s="232">
        <v>26168.988512</v>
      </c>
      <c r="AM40" s="232">
        <v>26210.000690000001</v>
      </c>
      <c r="AN40" s="232">
        <v>26248.767500999998</v>
      </c>
      <c r="AO40" s="232">
        <v>26283.991376999998</v>
      </c>
      <c r="AP40" s="232">
        <v>26314.475071000001</v>
      </c>
      <c r="AQ40" s="232">
        <v>26339.422605</v>
      </c>
      <c r="AR40" s="232">
        <v>26358.138318000001</v>
      </c>
      <c r="AS40" s="232">
        <v>26371.221351</v>
      </c>
      <c r="AT40" s="232">
        <v>26384.450042</v>
      </c>
      <c r="AU40" s="232">
        <v>26404.897527000001</v>
      </c>
      <c r="AV40" s="232">
        <v>26437.273852999999</v>
      </c>
      <c r="AW40" s="232">
        <v>26476.836701</v>
      </c>
      <c r="AX40" s="232">
        <v>26516.480658</v>
      </c>
      <c r="AY40" s="232">
        <v>26550.878487000002</v>
      </c>
      <c r="AZ40" s="232">
        <v>26581.815638</v>
      </c>
      <c r="BA40" s="232">
        <v>26612.855736000001</v>
      </c>
      <c r="BB40" s="232">
        <v>26646.673469000001</v>
      </c>
      <c r="BC40" s="305">
        <v>26682.39</v>
      </c>
      <c r="BD40" s="305">
        <v>26718.23</v>
      </c>
      <c r="BE40" s="305">
        <v>26752.76</v>
      </c>
      <c r="BF40" s="305">
        <v>26785.88</v>
      </c>
      <c r="BG40" s="305">
        <v>26817.83</v>
      </c>
      <c r="BH40" s="305">
        <v>26848.94</v>
      </c>
      <c r="BI40" s="305">
        <v>26879.95</v>
      </c>
      <c r="BJ40" s="305">
        <v>26911.71</v>
      </c>
      <c r="BK40" s="305">
        <v>26944.78</v>
      </c>
      <c r="BL40" s="305">
        <v>26978.55</v>
      </c>
      <c r="BM40" s="305">
        <v>27012.14</v>
      </c>
      <c r="BN40" s="305">
        <v>27044.84</v>
      </c>
      <c r="BO40" s="305">
        <v>27076.639999999999</v>
      </c>
      <c r="BP40" s="305">
        <v>27107.73</v>
      </c>
      <c r="BQ40" s="305">
        <v>27138.32</v>
      </c>
      <c r="BR40" s="305">
        <v>27168.73</v>
      </c>
      <c r="BS40" s="305">
        <v>27199.31</v>
      </c>
      <c r="BT40" s="305">
        <v>27230.33</v>
      </c>
      <c r="BU40" s="305">
        <v>27261.7</v>
      </c>
      <c r="BV40" s="305">
        <v>27293.24</v>
      </c>
    </row>
    <row r="41" spans="1:74" s="160" customFormat="1" ht="11.15" customHeight="1" x14ac:dyDescent="0.25">
      <c r="A41" s="148" t="s">
        <v>716</v>
      </c>
      <c r="B41" s="204" t="s">
        <v>436</v>
      </c>
      <c r="C41" s="232">
        <v>7613.2214617999998</v>
      </c>
      <c r="D41" s="232">
        <v>7617.5220842999997</v>
      </c>
      <c r="E41" s="232">
        <v>7620.6251488999997</v>
      </c>
      <c r="F41" s="232">
        <v>7622.0996083999999</v>
      </c>
      <c r="G41" s="232">
        <v>7623.2497365999998</v>
      </c>
      <c r="H41" s="232">
        <v>7625.8136376000002</v>
      </c>
      <c r="I41" s="232">
        <v>7631.0230027999996</v>
      </c>
      <c r="J41" s="232">
        <v>7638.0838746999998</v>
      </c>
      <c r="K41" s="232">
        <v>7645.6958832999999</v>
      </c>
      <c r="L41" s="232">
        <v>7652.8080911999996</v>
      </c>
      <c r="M41" s="232">
        <v>7659.3672924000002</v>
      </c>
      <c r="N41" s="232">
        <v>7665.5697135999999</v>
      </c>
      <c r="O41" s="232">
        <v>7671.6646737000001</v>
      </c>
      <c r="P41" s="232">
        <v>7678.1138596000001</v>
      </c>
      <c r="Q41" s="232">
        <v>7685.4320504999996</v>
      </c>
      <c r="R41" s="232">
        <v>7693.8516516</v>
      </c>
      <c r="S41" s="232">
        <v>7702.4755733000002</v>
      </c>
      <c r="T41" s="232">
        <v>7710.1243520999997</v>
      </c>
      <c r="U41" s="232">
        <v>7716.1757113000003</v>
      </c>
      <c r="V41" s="232">
        <v>7722.2361203999999</v>
      </c>
      <c r="W41" s="232">
        <v>7730.4692355999996</v>
      </c>
      <c r="X41" s="232">
        <v>7741.6071548999998</v>
      </c>
      <c r="Y41" s="232">
        <v>7750.6557435000004</v>
      </c>
      <c r="Z41" s="232">
        <v>7751.1893083000004</v>
      </c>
      <c r="AA41" s="232">
        <v>7739.5073811000002</v>
      </c>
      <c r="AB41" s="232">
        <v>7722.8103929999997</v>
      </c>
      <c r="AC41" s="232">
        <v>7711.0240000000003</v>
      </c>
      <c r="AD41" s="232">
        <v>7711.4082781999996</v>
      </c>
      <c r="AE41" s="232">
        <v>7720.5609844000001</v>
      </c>
      <c r="AF41" s="232">
        <v>7732.4142955999996</v>
      </c>
      <c r="AG41" s="232">
        <v>7742.1775858999999</v>
      </c>
      <c r="AH41" s="232">
        <v>7750.1690176000002</v>
      </c>
      <c r="AI41" s="232">
        <v>7757.9839504000001</v>
      </c>
      <c r="AJ41" s="232">
        <v>7766.8755420999996</v>
      </c>
      <c r="AK41" s="232">
        <v>7776.7281451999997</v>
      </c>
      <c r="AL41" s="232">
        <v>7787.0839104999995</v>
      </c>
      <c r="AM41" s="232">
        <v>7797.4474682</v>
      </c>
      <c r="AN41" s="232">
        <v>7807.1733646000002</v>
      </c>
      <c r="AO41" s="232">
        <v>7815.5786251999998</v>
      </c>
      <c r="AP41" s="232">
        <v>7822.1350928000002</v>
      </c>
      <c r="AQ41" s="232">
        <v>7826.9338808000002</v>
      </c>
      <c r="AR41" s="232">
        <v>7830.2209198999999</v>
      </c>
      <c r="AS41" s="232">
        <v>7832.4711733000004</v>
      </c>
      <c r="AT41" s="232">
        <v>7835.0757352000001</v>
      </c>
      <c r="AU41" s="232">
        <v>7839.654732</v>
      </c>
      <c r="AV41" s="232">
        <v>7847.2462003999999</v>
      </c>
      <c r="AW41" s="232">
        <v>7856.5598174999996</v>
      </c>
      <c r="AX41" s="232">
        <v>7865.7231705000004</v>
      </c>
      <c r="AY41" s="232">
        <v>7873.3409878000002</v>
      </c>
      <c r="AZ41" s="232">
        <v>7879.9265635000002</v>
      </c>
      <c r="BA41" s="232">
        <v>7886.4703327999996</v>
      </c>
      <c r="BB41" s="232">
        <v>7893.7349997000001</v>
      </c>
      <c r="BC41" s="305">
        <v>7901.5720000000001</v>
      </c>
      <c r="BD41" s="305">
        <v>7909.6059999999998</v>
      </c>
      <c r="BE41" s="305">
        <v>7917.4920000000002</v>
      </c>
      <c r="BF41" s="305">
        <v>7925.0110000000004</v>
      </c>
      <c r="BG41" s="305">
        <v>7931.973</v>
      </c>
      <c r="BH41" s="305">
        <v>7938.2960000000003</v>
      </c>
      <c r="BI41" s="305">
        <v>7944.3220000000001</v>
      </c>
      <c r="BJ41" s="305">
        <v>7950.4949999999999</v>
      </c>
      <c r="BK41" s="305">
        <v>7957.14</v>
      </c>
      <c r="BL41" s="305">
        <v>7964.085</v>
      </c>
      <c r="BM41" s="305">
        <v>7971.0370000000003</v>
      </c>
      <c r="BN41" s="305">
        <v>7977.7640000000001</v>
      </c>
      <c r="BO41" s="305">
        <v>7984.2960000000003</v>
      </c>
      <c r="BP41" s="305">
        <v>7990.7280000000001</v>
      </c>
      <c r="BQ41" s="305">
        <v>7997.1350000000002</v>
      </c>
      <c r="BR41" s="305">
        <v>8003.5290000000005</v>
      </c>
      <c r="BS41" s="305">
        <v>8009.9030000000002</v>
      </c>
      <c r="BT41" s="305">
        <v>8016.2520000000004</v>
      </c>
      <c r="BU41" s="305">
        <v>8022.5820000000003</v>
      </c>
      <c r="BV41" s="305">
        <v>8028.9040000000005</v>
      </c>
    </row>
    <row r="42" spans="1:74" s="160" customFormat="1" ht="11.15" customHeight="1" x14ac:dyDescent="0.25">
      <c r="A42" s="148" t="s">
        <v>717</v>
      </c>
      <c r="B42" s="204" t="s">
        <v>437</v>
      </c>
      <c r="C42" s="232">
        <v>14717.540993000001</v>
      </c>
      <c r="D42" s="232">
        <v>14732.377261</v>
      </c>
      <c r="E42" s="232">
        <v>14745.162404000001</v>
      </c>
      <c r="F42" s="232">
        <v>14755.090436</v>
      </c>
      <c r="G42" s="232">
        <v>14764.121298</v>
      </c>
      <c r="H42" s="232">
        <v>14774.906413999999</v>
      </c>
      <c r="I42" s="232">
        <v>14789.352589</v>
      </c>
      <c r="J42" s="232">
        <v>14806.388156999999</v>
      </c>
      <c r="K42" s="232">
        <v>14824.196832</v>
      </c>
      <c r="L42" s="232">
        <v>14841.309525999999</v>
      </c>
      <c r="M42" s="232">
        <v>14857.64594</v>
      </c>
      <c r="N42" s="232">
        <v>14873.472972</v>
      </c>
      <c r="O42" s="232">
        <v>14889.137816</v>
      </c>
      <c r="P42" s="232">
        <v>14905.308848000001</v>
      </c>
      <c r="Q42" s="232">
        <v>14922.734739</v>
      </c>
      <c r="R42" s="232">
        <v>14941.844028</v>
      </c>
      <c r="S42" s="232">
        <v>14961.784713999999</v>
      </c>
      <c r="T42" s="232">
        <v>14981.384658999999</v>
      </c>
      <c r="U42" s="232">
        <v>15000.187844</v>
      </c>
      <c r="V42" s="232">
        <v>15020.602704999999</v>
      </c>
      <c r="W42" s="232">
        <v>15045.753796999999</v>
      </c>
      <c r="X42" s="232">
        <v>15076.191414000001</v>
      </c>
      <c r="Y42" s="232">
        <v>15102.168830000001</v>
      </c>
      <c r="Z42" s="232">
        <v>15111.365061</v>
      </c>
      <c r="AA42" s="232">
        <v>15096.752646999999</v>
      </c>
      <c r="AB42" s="232">
        <v>15072.478236000001</v>
      </c>
      <c r="AC42" s="232">
        <v>15057.982</v>
      </c>
      <c r="AD42" s="232">
        <v>15067.375088999999</v>
      </c>
      <c r="AE42" s="232">
        <v>15093.452569999999</v>
      </c>
      <c r="AF42" s="232">
        <v>15123.680490000001</v>
      </c>
      <c r="AG42" s="232">
        <v>15148.303959000001</v>
      </c>
      <c r="AH42" s="232">
        <v>15168.684357</v>
      </c>
      <c r="AI42" s="232">
        <v>15188.962126</v>
      </c>
      <c r="AJ42" s="232">
        <v>15212.282923000001</v>
      </c>
      <c r="AK42" s="232">
        <v>15237.813258</v>
      </c>
      <c r="AL42" s="232">
        <v>15263.724853</v>
      </c>
      <c r="AM42" s="232">
        <v>15288.435388</v>
      </c>
      <c r="AN42" s="232">
        <v>15311.346388</v>
      </c>
      <c r="AO42" s="232">
        <v>15332.105331999999</v>
      </c>
      <c r="AP42" s="232">
        <v>15350.390759</v>
      </c>
      <c r="AQ42" s="232">
        <v>15366.005424000001</v>
      </c>
      <c r="AR42" s="232">
        <v>15378.783137</v>
      </c>
      <c r="AS42" s="232">
        <v>15389.142991000001</v>
      </c>
      <c r="AT42" s="232">
        <v>15399.845198999999</v>
      </c>
      <c r="AU42" s="232">
        <v>15414.235258000001</v>
      </c>
      <c r="AV42" s="232">
        <v>15434.521369</v>
      </c>
      <c r="AW42" s="232">
        <v>15458.362563999999</v>
      </c>
      <c r="AX42" s="232">
        <v>15482.280580000001</v>
      </c>
      <c r="AY42" s="232">
        <v>15503.648326</v>
      </c>
      <c r="AZ42" s="232">
        <v>15523.243388999999</v>
      </c>
      <c r="BA42" s="232">
        <v>15542.694529</v>
      </c>
      <c r="BB42" s="232">
        <v>15563.257695</v>
      </c>
      <c r="BC42" s="305">
        <v>15584.7</v>
      </c>
      <c r="BD42" s="305">
        <v>15606.41</v>
      </c>
      <c r="BE42" s="305">
        <v>15627.82</v>
      </c>
      <c r="BF42" s="305">
        <v>15648.56</v>
      </c>
      <c r="BG42" s="305">
        <v>15668.28</v>
      </c>
      <c r="BH42" s="305">
        <v>15686.84</v>
      </c>
      <c r="BI42" s="305">
        <v>15704.83</v>
      </c>
      <c r="BJ42" s="305">
        <v>15723.06</v>
      </c>
      <c r="BK42" s="305">
        <v>15742.09</v>
      </c>
      <c r="BL42" s="305">
        <v>15761.62</v>
      </c>
      <c r="BM42" s="305">
        <v>15781.14</v>
      </c>
      <c r="BN42" s="305">
        <v>15800.24</v>
      </c>
      <c r="BO42" s="305">
        <v>15819.04</v>
      </c>
      <c r="BP42" s="305">
        <v>15837.73</v>
      </c>
      <c r="BQ42" s="305">
        <v>15856.51</v>
      </c>
      <c r="BR42" s="305">
        <v>15875.3</v>
      </c>
      <c r="BS42" s="305">
        <v>15894.02</v>
      </c>
      <c r="BT42" s="305">
        <v>15912.59</v>
      </c>
      <c r="BU42" s="305">
        <v>15931.03</v>
      </c>
      <c r="BV42" s="305">
        <v>15949.41</v>
      </c>
    </row>
    <row r="43" spans="1:74" s="160" customFormat="1" ht="11.15" customHeight="1" x14ac:dyDescent="0.25">
      <c r="A43" s="148" t="s">
        <v>718</v>
      </c>
      <c r="B43" s="204" t="s">
        <v>438</v>
      </c>
      <c r="C43" s="232">
        <v>9105.8020565999996</v>
      </c>
      <c r="D43" s="232">
        <v>9121.2114720000009</v>
      </c>
      <c r="E43" s="232">
        <v>9135.8044339999997</v>
      </c>
      <c r="F43" s="232">
        <v>9149.1538715999995</v>
      </c>
      <c r="G43" s="232">
        <v>9161.4881306000007</v>
      </c>
      <c r="H43" s="232">
        <v>9173.1994109000007</v>
      </c>
      <c r="I43" s="232">
        <v>9184.6340808999994</v>
      </c>
      <c r="J43" s="232">
        <v>9195.9551828999993</v>
      </c>
      <c r="K43" s="232">
        <v>9207.2799278999992</v>
      </c>
      <c r="L43" s="232">
        <v>9218.6830408000005</v>
      </c>
      <c r="M43" s="232">
        <v>9230.0693031999999</v>
      </c>
      <c r="N43" s="232">
        <v>9241.3010104000005</v>
      </c>
      <c r="O43" s="232">
        <v>9252.3358134999999</v>
      </c>
      <c r="P43" s="232">
        <v>9263.5127840999994</v>
      </c>
      <c r="Q43" s="232">
        <v>9275.2663494000008</v>
      </c>
      <c r="R43" s="232">
        <v>9287.9082435</v>
      </c>
      <c r="S43" s="232">
        <v>9301.2594277000007</v>
      </c>
      <c r="T43" s="232">
        <v>9315.0181702000009</v>
      </c>
      <c r="U43" s="232">
        <v>9329.1825675</v>
      </c>
      <c r="V43" s="232">
        <v>9344.9500294999998</v>
      </c>
      <c r="W43" s="232">
        <v>9363.8177942999992</v>
      </c>
      <c r="X43" s="232">
        <v>9385.7568109999993</v>
      </c>
      <c r="Y43" s="232">
        <v>9404.6328730999994</v>
      </c>
      <c r="Z43" s="232">
        <v>9412.7854850000003</v>
      </c>
      <c r="AA43" s="232">
        <v>9405.9168671999996</v>
      </c>
      <c r="AB43" s="232">
        <v>9393.1801051000002</v>
      </c>
      <c r="AC43" s="232">
        <v>9387.0910000000003</v>
      </c>
      <c r="AD43" s="232">
        <v>9396.7308895000006</v>
      </c>
      <c r="AE43" s="232">
        <v>9417.4432557</v>
      </c>
      <c r="AF43" s="232">
        <v>9441.1371168999995</v>
      </c>
      <c r="AG43" s="232">
        <v>9461.4602011000006</v>
      </c>
      <c r="AH43" s="232">
        <v>9479.0150747999996</v>
      </c>
      <c r="AI43" s="232">
        <v>9496.1430139000004</v>
      </c>
      <c r="AJ43" s="232">
        <v>9514.6794606999993</v>
      </c>
      <c r="AK43" s="232">
        <v>9534.4365216000006</v>
      </c>
      <c r="AL43" s="232">
        <v>9554.7204688000002</v>
      </c>
      <c r="AM43" s="232">
        <v>9574.8388596999994</v>
      </c>
      <c r="AN43" s="232">
        <v>9594.1043907000003</v>
      </c>
      <c r="AO43" s="232">
        <v>9611.8310430000001</v>
      </c>
      <c r="AP43" s="232">
        <v>9627.4873035000001</v>
      </c>
      <c r="AQ43" s="232">
        <v>9641.1596816000001</v>
      </c>
      <c r="AR43" s="232">
        <v>9653.0891924000007</v>
      </c>
      <c r="AS43" s="232">
        <v>9663.7978069000001</v>
      </c>
      <c r="AT43" s="232">
        <v>9674.9313192000009</v>
      </c>
      <c r="AU43" s="232">
        <v>9688.4164794999997</v>
      </c>
      <c r="AV43" s="232">
        <v>9705.4940095999991</v>
      </c>
      <c r="AW43" s="232">
        <v>9724.6605170000003</v>
      </c>
      <c r="AX43" s="232">
        <v>9743.7265810000008</v>
      </c>
      <c r="AY43" s="232">
        <v>9761.0194984000009</v>
      </c>
      <c r="AZ43" s="232">
        <v>9776.9334354999992</v>
      </c>
      <c r="BA43" s="232">
        <v>9792.3792759999997</v>
      </c>
      <c r="BB43" s="232">
        <v>9808.0913541999998</v>
      </c>
      <c r="BC43" s="305">
        <v>9824.098</v>
      </c>
      <c r="BD43" s="305">
        <v>9840.25</v>
      </c>
      <c r="BE43" s="305">
        <v>9856.366</v>
      </c>
      <c r="BF43" s="305">
        <v>9872.1270000000004</v>
      </c>
      <c r="BG43" s="305">
        <v>9887.1790000000001</v>
      </c>
      <c r="BH43" s="305">
        <v>9901.3209999999999</v>
      </c>
      <c r="BI43" s="305">
        <v>9914.9470000000001</v>
      </c>
      <c r="BJ43" s="305">
        <v>9928.6049999999996</v>
      </c>
      <c r="BK43" s="305">
        <v>9942.7289999999994</v>
      </c>
      <c r="BL43" s="305">
        <v>9957.3080000000009</v>
      </c>
      <c r="BM43" s="305">
        <v>9972.2209999999995</v>
      </c>
      <c r="BN43" s="305">
        <v>9987.3130000000001</v>
      </c>
      <c r="BO43" s="305">
        <v>10002.31</v>
      </c>
      <c r="BP43" s="305">
        <v>10016.89</v>
      </c>
      <c r="BQ43" s="305">
        <v>10030.870000000001</v>
      </c>
      <c r="BR43" s="305">
        <v>10044.48</v>
      </c>
      <c r="BS43" s="305">
        <v>10058.08</v>
      </c>
      <c r="BT43" s="305">
        <v>10071.94</v>
      </c>
      <c r="BU43" s="305">
        <v>10086.030000000001</v>
      </c>
      <c r="BV43" s="305">
        <v>10100.23</v>
      </c>
    </row>
    <row r="44" spans="1:74" s="160" customFormat="1" ht="11.15" customHeight="1" x14ac:dyDescent="0.25">
      <c r="A44" s="148" t="s">
        <v>719</v>
      </c>
      <c r="B44" s="204" t="s">
        <v>439</v>
      </c>
      <c r="C44" s="232">
        <v>18778.300652999998</v>
      </c>
      <c r="D44" s="232">
        <v>18790.838225</v>
      </c>
      <c r="E44" s="232">
        <v>18801.437779</v>
      </c>
      <c r="F44" s="232">
        <v>18809.275548000001</v>
      </c>
      <c r="G44" s="232">
        <v>18815.286693999999</v>
      </c>
      <c r="H44" s="232">
        <v>18820.846114</v>
      </c>
      <c r="I44" s="232">
        <v>18827.044166</v>
      </c>
      <c r="J44" s="232">
        <v>18833.833060000001</v>
      </c>
      <c r="K44" s="232">
        <v>18840.88047</v>
      </c>
      <c r="L44" s="232">
        <v>18847.879377000001</v>
      </c>
      <c r="M44" s="232">
        <v>18854.624005000001</v>
      </c>
      <c r="N44" s="232">
        <v>18860.933889</v>
      </c>
      <c r="O44" s="232">
        <v>18866.834398999999</v>
      </c>
      <c r="P44" s="232">
        <v>18873.17425</v>
      </c>
      <c r="Q44" s="232">
        <v>18881.007992999999</v>
      </c>
      <c r="R44" s="232">
        <v>18890.980686999999</v>
      </c>
      <c r="S44" s="232">
        <v>18902.099426000001</v>
      </c>
      <c r="T44" s="232">
        <v>18912.961812000001</v>
      </c>
      <c r="U44" s="232">
        <v>18923.019965</v>
      </c>
      <c r="V44" s="232">
        <v>18935.144075</v>
      </c>
      <c r="W44" s="232">
        <v>18953.058851999998</v>
      </c>
      <c r="X44" s="232">
        <v>18977.294049</v>
      </c>
      <c r="Y44" s="232">
        <v>18995.599601000002</v>
      </c>
      <c r="Z44" s="232">
        <v>18992.530490000001</v>
      </c>
      <c r="AA44" s="232">
        <v>18959.34866</v>
      </c>
      <c r="AB44" s="232">
        <v>18914.143908999999</v>
      </c>
      <c r="AC44" s="232">
        <v>18881.713</v>
      </c>
      <c r="AD44" s="232">
        <v>18879.95866</v>
      </c>
      <c r="AE44" s="232">
        <v>18899.207481000001</v>
      </c>
      <c r="AF44" s="232">
        <v>18922.892018999999</v>
      </c>
      <c r="AG44" s="232">
        <v>18938.087844999998</v>
      </c>
      <c r="AH44" s="232">
        <v>18946.442582</v>
      </c>
      <c r="AI44" s="232">
        <v>18953.246870999999</v>
      </c>
      <c r="AJ44" s="232">
        <v>18962.574212</v>
      </c>
      <c r="AK44" s="232">
        <v>18973.629562999999</v>
      </c>
      <c r="AL44" s="232">
        <v>18984.400743999999</v>
      </c>
      <c r="AM44" s="232">
        <v>18993.142204</v>
      </c>
      <c r="AN44" s="232">
        <v>18999.174915</v>
      </c>
      <c r="AO44" s="232">
        <v>19002.086476</v>
      </c>
      <c r="AP44" s="232">
        <v>19001.628787000001</v>
      </c>
      <c r="AQ44" s="232">
        <v>18998.210934999999</v>
      </c>
      <c r="AR44" s="232">
        <v>18992.406306000001</v>
      </c>
      <c r="AS44" s="232">
        <v>18985.261407000002</v>
      </c>
      <c r="AT44" s="232">
        <v>18979.715242999999</v>
      </c>
      <c r="AU44" s="232">
        <v>18979.179937000001</v>
      </c>
      <c r="AV44" s="232">
        <v>18985.896723999998</v>
      </c>
      <c r="AW44" s="232">
        <v>18997.423266000002</v>
      </c>
      <c r="AX44" s="232">
        <v>19010.146334000001</v>
      </c>
      <c r="AY44" s="232">
        <v>19021.230047000001</v>
      </c>
      <c r="AZ44" s="232">
        <v>19030.947915000001</v>
      </c>
      <c r="BA44" s="232">
        <v>19040.350796999999</v>
      </c>
      <c r="BB44" s="232">
        <v>19050.309974</v>
      </c>
      <c r="BC44" s="305">
        <v>19060.98</v>
      </c>
      <c r="BD44" s="305">
        <v>19072.330000000002</v>
      </c>
      <c r="BE44" s="305">
        <v>19084.169999999998</v>
      </c>
      <c r="BF44" s="305">
        <v>19095.68</v>
      </c>
      <c r="BG44" s="305">
        <v>19105.84</v>
      </c>
      <c r="BH44" s="305">
        <v>19114.04</v>
      </c>
      <c r="BI44" s="305">
        <v>19121.169999999998</v>
      </c>
      <c r="BJ44" s="305">
        <v>19128.53</v>
      </c>
      <c r="BK44" s="305">
        <v>19137.05</v>
      </c>
      <c r="BL44" s="305">
        <v>19146.41</v>
      </c>
      <c r="BM44" s="305">
        <v>19155.97</v>
      </c>
      <c r="BN44" s="305">
        <v>19165.2</v>
      </c>
      <c r="BO44" s="305">
        <v>19174.09</v>
      </c>
      <c r="BP44" s="305">
        <v>19182.78</v>
      </c>
      <c r="BQ44" s="305">
        <v>19191.39</v>
      </c>
      <c r="BR44" s="305">
        <v>19200.13</v>
      </c>
      <c r="BS44" s="305">
        <v>19209.2</v>
      </c>
      <c r="BT44" s="305">
        <v>19218.740000000002</v>
      </c>
      <c r="BU44" s="305">
        <v>19228.64</v>
      </c>
      <c r="BV44" s="305">
        <v>19238.72</v>
      </c>
    </row>
    <row r="45" spans="1:74" s="160" customFormat="1" ht="11.15" customHeight="1" x14ac:dyDescent="0.25">
      <c r="A45" s="148"/>
      <c r="B45" s="165" t="s">
        <v>720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319"/>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5" customHeight="1" x14ac:dyDescent="0.25">
      <c r="A46" s="148" t="s">
        <v>721</v>
      </c>
      <c r="B46" s="204" t="s">
        <v>432</v>
      </c>
      <c r="C46" s="250">
        <v>7.4472135801999997</v>
      </c>
      <c r="D46" s="250">
        <v>7.4527506173000004</v>
      </c>
      <c r="E46" s="250">
        <v>7.4580358025000004</v>
      </c>
      <c r="F46" s="250">
        <v>7.4637851851999999</v>
      </c>
      <c r="G46" s="250">
        <v>7.4680296296000002</v>
      </c>
      <c r="H46" s="250">
        <v>7.4714851851999997</v>
      </c>
      <c r="I46" s="250">
        <v>7.4713123457000004</v>
      </c>
      <c r="J46" s="250">
        <v>7.4753197531</v>
      </c>
      <c r="K46" s="250">
        <v>7.4806679012000004</v>
      </c>
      <c r="L46" s="250">
        <v>7.4893222222000002</v>
      </c>
      <c r="M46" s="250">
        <v>7.4958777777999996</v>
      </c>
      <c r="N46" s="250">
        <v>7.5023</v>
      </c>
      <c r="O46" s="250">
        <v>7.5071320987999997</v>
      </c>
      <c r="P46" s="250">
        <v>7.5143802469000001</v>
      </c>
      <c r="Q46" s="250">
        <v>7.5225876542999996</v>
      </c>
      <c r="R46" s="250">
        <v>7.5367271604999999</v>
      </c>
      <c r="S46" s="250">
        <v>7.5431234568000001</v>
      </c>
      <c r="T46" s="250">
        <v>7.5467493826999998</v>
      </c>
      <c r="U46" s="250">
        <v>7.5429283950999997</v>
      </c>
      <c r="V46" s="250">
        <v>7.5445209877000003</v>
      </c>
      <c r="W46" s="250">
        <v>7.5468506172999996</v>
      </c>
      <c r="X46" s="250">
        <v>7.5508950617000004</v>
      </c>
      <c r="Y46" s="250">
        <v>7.5539654321</v>
      </c>
      <c r="Z46" s="250">
        <v>7.5570395061999998</v>
      </c>
      <c r="AA46" s="250">
        <v>7.7357074073999996</v>
      </c>
      <c r="AB46" s="250">
        <v>7.6070962962999999</v>
      </c>
      <c r="AC46" s="250">
        <v>7.3467962963</v>
      </c>
      <c r="AD46" s="250">
        <v>6.5389901234999996</v>
      </c>
      <c r="AE46" s="250">
        <v>6.3271753086000002</v>
      </c>
      <c r="AF46" s="250">
        <v>6.2955345678999999</v>
      </c>
      <c r="AG46" s="250">
        <v>6.7252432099000004</v>
      </c>
      <c r="AH46" s="250">
        <v>6.8430691358000004</v>
      </c>
      <c r="AI46" s="250">
        <v>6.9301876543000001</v>
      </c>
      <c r="AJ46" s="250">
        <v>6.9597301325999998</v>
      </c>
      <c r="AK46" s="250">
        <v>7.0055853108999999</v>
      </c>
      <c r="AL46" s="250">
        <v>7.0408845564</v>
      </c>
      <c r="AM46" s="250">
        <v>7.0525688438999996</v>
      </c>
      <c r="AN46" s="250">
        <v>7.0765504926</v>
      </c>
      <c r="AO46" s="250">
        <v>7.0997704773999999</v>
      </c>
      <c r="AP46" s="250">
        <v>7.1186258530000002</v>
      </c>
      <c r="AQ46" s="250">
        <v>7.1430247187000004</v>
      </c>
      <c r="AR46" s="250">
        <v>7.1693641293999999</v>
      </c>
      <c r="AS46" s="250">
        <v>7.2019490710999996</v>
      </c>
      <c r="AT46" s="250">
        <v>7.2289408319000001</v>
      </c>
      <c r="AU46" s="250">
        <v>7.2546443980999999</v>
      </c>
      <c r="AV46" s="250">
        <v>7.2774627796000004</v>
      </c>
      <c r="AW46" s="250">
        <v>7.3017876987000001</v>
      </c>
      <c r="AX46" s="250">
        <v>7.3260221655000004</v>
      </c>
      <c r="AY46" s="250">
        <v>7.3523772872000004</v>
      </c>
      <c r="AZ46" s="250">
        <v>7.3747725190000004</v>
      </c>
      <c r="BA46" s="250">
        <v>7.3954189680000004</v>
      </c>
      <c r="BB46" s="250">
        <v>7.4138602426000002</v>
      </c>
      <c r="BC46" s="316">
        <v>7.4313510000000003</v>
      </c>
      <c r="BD46" s="316">
        <v>7.4474359999999997</v>
      </c>
      <c r="BE46" s="316">
        <v>7.4621969999999997</v>
      </c>
      <c r="BF46" s="316">
        <v>7.4754069999999997</v>
      </c>
      <c r="BG46" s="316">
        <v>7.4871480000000004</v>
      </c>
      <c r="BH46" s="316">
        <v>7.4973960000000002</v>
      </c>
      <c r="BI46" s="316">
        <v>7.506221</v>
      </c>
      <c r="BJ46" s="316">
        <v>7.5135969999999999</v>
      </c>
      <c r="BK46" s="316">
        <v>7.5178219999999998</v>
      </c>
      <c r="BL46" s="316">
        <v>7.5235760000000003</v>
      </c>
      <c r="BM46" s="316">
        <v>7.5291579999999998</v>
      </c>
      <c r="BN46" s="316">
        <v>7.5348300000000004</v>
      </c>
      <c r="BO46" s="316">
        <v>7.5398699999999996</v>
      </c>
      <c r="BP46" s="316">
        <v>7.5445419999999999</v>
      </c>
      <c r="BQ46" s="316">
        <v>7.5484970000000002</v>
      </c>
      <c r="BR46" s="316">
        <v>7.5526920000000004</v>
      </c>
      <c r="BS46" s="316">
        <v>7.5567780000000004</v>
      </c>
      <c r="BT46" s="316">
        <v>7.5607550000000003</v>
      </c>
      <c r="BU46" s="316">
        <v>7.5646250000000004</v>
      </c>
      <c r="BV46" s="316">
        <v>7.5683860000000003</v>
      </c>
    </row>
    <row r="47" spans="1:74" s="160" customFormat="1" ht="11.15" customHeight="1" x14ac:dyDescent="0.25">
      <c r="A47" s="148" t="s">
        <v>722</v>
      </c>
      <c r="B47" s="204" t="s">
        <v>465</v>
      </c>
      <c r="C47" s="250">
        <v>19.746717283999999</v>
      </c>
      <c r="D47" s="250">
        <v>19.764120987999998</v>
      </c>
      <c r="E47" s="250">
        <v>19.783661727999998</v>
      </c>
      <c r="F47" s="250">
        <v>19.809393827000001</v>
      </c>
      <c r="G47" s="250">
        <v>19.830167900999999</v>
      </c>
      <c r="H47" s="250">
        <v>19.850038271999999</v>
      </c>
      <c r="I47" s="250">
        <v>19.866807407</v>
      </c>
      <c r="J47" s="250">
        <v>19.886518518999999</v>
      </c>
      <c r="K47" s="250">
        <v>19.906974074000001</v>
      </c>
      <c r="L47" s="250">
        <v>19.930806173000001</v>
      </c>
      <c r="M47" s="250">
        <v>19.950776543</v>
      </c>
      <c r="N47" s="250">
        <v>19.969517283999998</v>
      </c>
      <c r="O47" s="250">
        <v>19.987556789999999</v>
      </c>
      <c r="P47" s="250">
        <v>20.003441975000001</v>
      </c>
      <c r="Q47" s="250">
        <v>20.017701235000001</v>
      </c>
      <c r="R47" s="250">
        <v>20.028591358</v>
      </c>
      <c r="S47" s="250">
        <v>20.040906173</v>
      </c>
      <c r="T47" s="250">
        <v>20.052902468999999</v>
      </c>
      <c r="U47" s="250">
        <v>20.066550617000001</v>
      </c>
      <c r="V47" s="250">
        <v>20.076432099000002</v>
      </c>
      <c r="W47" s="250">
        <v>20.084517284</v>
      </c>
      <c r="X47" s="250">
        <v>20.091611110999999</v>
      </c>
      <c r="Y47" s="250">
        <v>20.095500000000001</v>
      </c>
      <c r="Z47" s="250">
        <v>20.096988888999999</v>
      </c>
      <c r="AA47" s="250">
        <v>20.59047284</v>
      </c>
      <c r="AB47" s="250">
        <v>20.216365432</v>
      </c>
      <c r="AC47" s="250">
        <v>19.469061728</v>
      </c>
      <c r="AD47" s="250">
        <v>17.178630863999999</v>
      </c>
      <c r="AE47" s="250">
        <v>16.562382715999998</v>
      </c>
      <c r="AF47" s="250">
        <v>16.450386420000001</v>
      </c>
      <c r="AG47" s="250">
        <v>17.621802468999999</v>
      </c>
      <c r="AH47" s="250">
        <v>17.933939506000002</v>
      </c>
      <c r="AI47" s="250">
        <v>18.165958024999998</v>
      </c>
      <c r="AJ47" s="250">
        <v>18.257268017000001</v>
      </c>
      <c r="AK47" s="250">
        <v>18.374492004</v>
      </c>
      <c r="AL47" s="250">
        <v>18.457039978000001</v>
      </c>
      <c r="AM47" s="250">
        <v>18.454679798000001</v>
      </c>
      <c r="AN47" s="250">
        <v>18.505549852000001</v>
      </c>
      <c r="AO47" s="250">
        <v>18.559417998000001</v>
      </c>
      <c r="AP47" s="250">
        <v>18.614632540999999</v>
      </c>
      <c r="AQ47" s="250">
        <v>18.675735644</v>
      </c>
      <c r="AR47" s="250">
        <v>18.741075613</v>
      </c>
      <c r="AS47" s="250">
        <v>18.802429363000002</v>
      </c>
      <c r="AT47" s="250">
        <v>18.882410372999999</v>
      </c>
      <c r="AU47" s="250">
        <v>18.972795560000002</v>
      </c>
      <c r="AV47" s="250">
        <v>19.098420655000002</v>
      </c>
      <c r="AW47" s="250">
        <v>19.190987400000001</v>
      </c>
      <c r="AX47" s="250">
        <v>19.275331522999998</v>
      </c>
      <c r="AY47" s="250">
        <v>19.348202167</v>
      </c>
      <c r="AZ47" s="250">
        <v>19.418539194000001</v>
      </c>
      <c r="BA47" s="250">
        <v>19.483091745999999</v>
      </c>
      <c r="BB47" s="250">
        <v>19.540271554</v>
      </c>
      <c r="BC47" s="316">
        <v>19.594449999999998</v>
      </c>
      <c r="BD47" s="316">
        <v>19.644030000000001</v>
      </c>
      <c r="BE47" s="316">
        <v>19.688970000000001</v>
      </c>
      <c r="BF47" s="316">
        <v>19.729399999999998</v>
      </c>
      <c r="BG47" s="316">
        <v>19.765270000000001</v>
      </c>
      <c r="BH47" s="316">
        <v>19.794350000000001</v>
      </c>
      <c r="BI47" s="316">
        <v>19.822780000000002</v>
      </c>
      <c r="BJ47" s="316">
        <v>19.848320000000001</v>
      </c>
      <c r="BK47" s="316">
        <v>19.87105</v>
      </c>
      <c r="BL47" s="316">
        <v>19.890779999999999</v>
      </c>
      <c r="BM47" s="316">
        <v>19.90757</v>
      </c>
      <c r="BN47" s="316">
        <v>19.91825</v>
      </c>
      <c r="BO47" s="316">
        <v>19.931560000000001</v>
      </c>
      <c r="BP47" s="316">
        <v>19.944330000000001</v>
      </c>
      <c r="BQ47" s="316">
        <v>19.957080000000001</v>
      </c>
      <c r="BR47" s="316">
        <v>19.968350000000001</v>
      </c>
      <c r="BS47" s="316">
        <v>19.978680000000001</v>
      </c>
      <c r="BT47" s="316">
        <v>19.988060000000001</v>
      </c>
      <c r="BU47" s="316">
        <v>19.996490000000001</v>
      </c>
      <c r="BV47" s="316">
        <v>20.003969999999999</v>
      </c>
    </row>
    <row r="48" spans="1:74" s="160" customFormat="1" ht="11.15" customHeight="1" x14ac:dyDescent="0.25">
      <c r="A48" s="148" t="s">
        <v>723</v>
      </c>
      <c r="B48" s="204" t="s">
        <v>433</v>
      </c>
      <c r="C48" s="250">
        <v>22.141920987999999</v>
      </c>
      <c r="D48" s="250">
        <v>22.161991358000002</v>
      </c>
      <c r="E48" s="250">
        <v>22.176687653999998</v>
      </c>
      <c r="F48" s="250">
        <v>22.176158024999999</v>
      </c>
      <c r="G48" s="250">
        <v>22.187495062</v>
      </c>
      <c r="H48" s="250">
        <v>22.200846914</v>
      </c>
      <c r="I48" s="250">
        <v>22.221793826999999</v>
      </c>
      <c r="J48" s="250">
        <v>22.234990122999999</v>
      </c>
      <c r="K48" s="250">
        <v>22.246016049000001</v>
      </c>
      <c r="L48" s="250">
        <v>22.250738272</v>
      </c>
      <c r="M48" s="250">
        <v>22.260523457000001</v>
      </c>
      <c r="N48" s="250">
        <v>22.271238272000002</v>
      </c>
      <c r="O48" s="250">
        <v>22.287312346</v>
      </c>
      <c r="P48" s="250">
        <v>22.296564197999999</v>
      </c>
      <c r="Q48" s="250">
        <v>22.303423457000001</v>
      </c>
      <c r="R48" s="250">
        <v>22.306181480999999</v>
      </c>
      <c r="S48" s="250">
        <v>22.309537036999998</v>
      </c>
      <c r="T48" s="250">
        <v>22.311781481000001</v>
      </c>
      <c r="U48" s="250">
        <v>22.309848148</v>
      </c>
      <c r="V48" s="250">
        <v>22.31217037</v>
      </c>
      <c r="W48" s="250">
        <v>22.315681480999999</v>
      </c>
      <c r="X48" s="250">
        <v>22.326460493999999</v>
      </c>
      <c r="Y48" s="250">
        <v>22.327790123</v>
      </c>
      <c r="Z48" s="250">
        <v>22.325749383000002</v>
      </c>
      <c r="AA48" s="250">
        <v>22.754343209999998</v>
      </c>
      <c r="AB48" s="250">
        <v>22.420058024999999</v>
      </c>
      <c r="AC48" s="250">
        <v>21.756898764999999</v>
      </c>
      <c r="AD48" s="250">
        <v>19.687250617</v>
      </c>
      <c r="AE48" s="250">
        <v>19.174554320999999</v>
      </c>
      <c r="AF48" s="250">
        <v>19.141195062000001</v>
      </c>
      <c r="AG48" s="250">
        <v>20.383972839999998</v>
      </c>
      <c r="AH48" s="250">
        <v>20.711687653999999</v>
      </c>
      <c r="AI48" s="250">
        <v>20.921139505999999</v>
      </c>
      <c r="AJ48" s="250">
        <v>20.867919008000001</v>
      </c>
      <c r="AK48" s="250">
        <v>20.949151973999999</v>
      </c>
      <c r="AL48" s="250">
        <v>21.020429018000002</v>
      </c>
      <c r="AM48" s="250">
        <v>21.080876570000001</v>
      </c>
      <c r="AN48" s="250">
        <v>21.132896944999999</v>
      </c>
      <c r="AO48" s="250">
        <v>21.175616573999999</v>
      </c>
      <c r="AP48" s="250">
        <v>21.185806772999999</v>
      </c>
      <c r="AQ48" s="250">
        <v>21.227346423</v>
      </c>
      <c r="AR48" s="250">
        <v>21.277006837999998</v>
      </c>
      <c r="AS48" s="250">
        <v>21.338400163999999</v>
      </c>
      <c r="AT48" s="250">
        <v>21.401593004999999</v>
      </c>
      <c r="AU48" s="250">
        <v>21.470197505000002</v>
      </c>
      <c r="AV48" s="250">
        <v>21.552393951999999</v>
      </c>
      <c r="AW48" s="250">
        <v>21.625686554000001</v>
      </c>
      <c r="AX48" s="250">
        <v>21.6982556</v>
      </c>
      <c r="AY48" s="250">
        <v>21.775351796999999</v>
      </c>
      <c r="AZ48" s="250">
        <v>21.842535698999999</v>
      </c>
      <c r="BA48" s="250">
        <v>21.905058013000001</v>
      </c>
      <c r="BB48" s="250">
        <v>21.961722328</v>
      </c>
      <c r="BC48" s="316">
        <v>22.015820000000001</v>
      </c>
      <c r="BD48" s="316">
        <v>22.06615</v>
      </c>
      <c r="BE48" s="316">
        <v>22.11196</v>
      </c>
      <c r="BF48" s="316">
        <v>22.155329999999999</v>
      </c>
      <c r="BG48" s="316">
        <v>22.195499999999999</v>
      </c>
      <c r="BH48" s="316">
        <v>22.23592</v>
      </c>
      <c r="BI48" s="316">
        <v>22.267109999999999</v>
      </c>
      <c r="BJ48" s="316">
        <v>22.29251</v>
      </c>
      <c r="BK48" s="316">
        <v>22.303599999999999</v>
      </c>
      <c r="BL48" s="316">
        <v>22.323830000000001</v>
      </c>
      <c r="BM48" s="316">
        <v>22.344670000000001</v>
      </c>
      <c r="BN48" s="316">
        <v>22.368939999999998</v>
      </c>
      <c r="BO48" s="316">
        <v>22.38889</v>
      </c>
      <c r="BP48" s="316">
        <v>22.407330000000002</v>
      </c>
      <c r="BQ48" s="316">
        <v>22.424890000000001</v>
      </c>
      <c r="BR48" s="316">
        <v>22.439869999999999</v>
      </c>
      <c r="BS48" s="316">
        <v>22.45289</v>
      </c>
      <c r="BT48" s="316">
        <v>22.463940000000001</v>
      </c>
      <c r="BU48" s="316">
        <v>22.473030000000001</v>
      </c>
      <c r="BV48" s="316">
        <v>22.480149999999998</v>
      </c>
    </row>
    <row r="49" spans="1:74" s="160" customFormat="1" ht="11.15" customHeight="1" x14ac:dyDescent="0.25">
      <c r="A49" s="148" t="s">
        <v>724</v>
      </c>
      <c r="B49" s="204" t="s">
        <v>434</v>
      </c>
      <c r="C49" s="250">
        <v>10.722718519000001</v>
      </c>
      <c r="D49" s="250">
        <v>10.729707406999999</v>
      </c>
      <c r="E49" s="250">
        <v>10.734674074000001</v>
      </c>
      <c r="F49" s="250">
        <v>10.731366667</v>
      </c>
      <c r="G49" s="250">
        <v>10.736977778</v>
      </c>
      <c r="H49" s="250">
        <v>10.745255556</v>
      </c>
      <c r="I49" s="250">
        <v>10.763503704</v>
      </c>
      <c r="J49" s="250">
        <v>10.771637037</v>
      </c>
      <c r="K49" s="250">
        <v>10.776959259</v>
      </c>
      <c r="L49" s="250">
        <v>10.775445679000001</v>
      </c>
      <c r="M49" s="250">
        <v>10.778164198000001</v>
      </c>
      <c r="N49" s="250">
        <v>10.781090123</v>
      </c>
      <c r="O49" s="250">
        <v>10.782391358</v>
      </c>
      <c r="P49" s="250">
        <v>10.787106173</v>
      </c>
      <c r="Q49" s="250">
        <v>10.793402469</v>
      </c>
      <c r="R49" s="250">
        <v>10.804944444</v>
      </c>
      <c r="S49" s="250">
        <v>10.811655556</v>
      </c>
      <c r="T49" s="250">
        <v>10.8172</v>
      </c>
      <c r="U49" s="250">
        <v>10.818723457000001</v>
      </c>
      <c r="V49" s="250">
        <v>10.824075308999999</v>
      </c>
      <c r="W49" s="250">
        <v>10.830401235</v>
      </c>
      <c r="X49" s="250">
        <v>10.843558025</v>
      </c>
      <c r="Y49" s="250">
        <v>10.847439506000001</v>
      </c>
      <c r="Z49" s="250">
        <v>10.847902468999999</v>
      </c>
      <c r="AA49" s="250">
        <v>11.004537037</v>
      </c>
      <c r="AB49" s="250">
        <v>10.87847037</v>
      </c>
      <c r="AC49" s="250">
        <v>10.629292593000001</v>
      </c>
      <c r="AD49" s="250">
        <v>9.8609790122999996</v>
      </c>
      <c r="AE49" s="250">
        <v>9.6625975308999994</v>
      </c>
      <c r="AF49" s="250">
        <v>9.6381234568000007</v>
      </c>
      <c r="AG49" s="250">
        <v>10.066845679</v>
      </c>
      <c r="AH49" s="250">
        <v>10.180719753</v>
      </c>
      <c r="AI49" s="250">
        <v>10.259034568000001</v>
      </c>
      <c r="AJ49" s="250">
        <v>10.261848496000001</v>
      </c>
      <c r="AK49" s="250">
        <v>10.299001013</v>
      </c>
      <c r="AL49" s="250">
        <v>10.330550491</v>
      </c>
      <c r="AM49" s="250">
        <v>10.353456252000001</v>
      </c>
      <c r="AN49" s="250">
        <v>10.376080163999999</v>
      </c>
      <c r="AO49" s="250">
        <v>10.395381545999999</v>
      </c>
      <c r="AP49" s="250">
        <v>10.403761988999999</v>
      </c>
      <c r="AQ49" s="250">
        <v>10.422117120999999</v>
      </c>
      <c r="AR49" s="250">
        <v>10.442848533999999</v>
      </c>
      <c r="AS49" s="250">
        <v>10.473200049000001</v>
      </c>
      <c r="AT49" s="250">
        <v>10.493251151999999</v>
      </c>
      <c r="AU49" s="250">
        <v>10.510245667</v>
      </c>
      <c r="AV49" s="250">
        <v>10.510002590999999</v>
      </c>
      <c r="AW49" s="250">
        <v>10.531519682000001</v>
      </c>
      <c r="AX49" s="250">
        <v>10.560615937</v>
      </c>
      <c r="AY49" s="250">
        <v>10.611417242</v>
      </c>
      <c r="AZ49" s="250">
        <v>10.645077410000001</v>
      </c>
      <c r="BA49" s="250">
        <v>10.675722328000001</v>
      </c>
      <c r="BB49" s="250">
        <v>10.701219403</v>
      </c>
      <c r="BC49" s="316">
        <v>10.72743</v>
      </c>
      <c r="BD49" s="316">
        <v>10.752230000000001</v>
      </c>
      <c r="BE49" s="316">
        <v>10.77708</v>
      </c>
      <c r="BF49" s="316">
        <v>10.79795</v>
      </c>
      <c r="BG49" s="316">
        <v>10.8163</v>
      </c>
      <c r="BH49" s="316">
        <v>10.83151</v>
      </c>
      <c r="BI49" s="316">
        <v>10.8453</v>
      </c>
      <c r="BJ49" s="316">
        <v>10.857049999999999</v>
      </c>
      <c r="BK49" s="316">
        <v>10.86412</v>
      </c>
      <c r="BL49" s="316">
        <v>10.873749999999999</v>
      </c>
      <c r="BM49" s="316">
        <v>10.883319999999999</v>
      </c>
      <c r="BN49" s="316">
        <v>10.89326</v>
      </c>
      <c r="BO49" s="316">
        <v>10.90236</v>
      </c>
      <c r="BP49" s="316">
        <v>10.91107</v>
      </c>
      <c r="BQ49" s="316">
        <v>10.91944</v>
      </c>
      <c r="BR49" s="316">
        <v>10.927300000000001</v>
      </c>
      <c r="BS49" s="316">
        <v>10.934710000000001</v>
      </c>
      <c r="BT49" s="316">
        <v>10.941660000000001</v>
      </c>
      <c r="BU49" s="316">
        <v>10.948169999999999</v>
      </c>
      <c r="BV49" s="316">
        <v>10.954230000000001</v>
      </c>
    </row>
    <row r="50" spans="1:74" s="160" customFormat="1" ht="11.15" customHeight="1" x14ac:dyDescent="0.25">
      <c r="A50" s="148" t="s">
        <v>725</v>
      </c>
      <c r="B50" s="204" t="s">
        <v>435</v>
      </c>
      <c r="C50" s="250">
        <v>28.452066667</v>
      </c>
      <c r="D50" s="250">
        <v>28.505299999999998</v>
      </c>
      <c r="E50" s="250">
        <v>28.558433333</v>
      </c>
      <c r="F50" s="250">
        <v>28.617688889</v>
      </c>
      <c r="G50" s="250">
        <v>28.665955556</v>
      </c>
      <c r="H50" s="250">
        <v>28.709455556000002</v>
      </c>
      <c r="I50" s="250">
        <v>28.744771605</v>
      </c>
      <c r="J50" s="250">
        <v>28.781301235000001</v>
      </c>
      <c r="K50" s="250">
        <v>28.815627159999998</v>
      </c>
      <c r="L50" s="250">
        <v>28.838376542999999</v>
      </c>
      <c r="M50" s="250">
        <v>28.875324690999999</v>
      </c>
      <c r="N50" s="250">
        <v>28.917098764999999</v>
      </c>
      <c r="O50" s="250">
        <v>28.975116049</v>
      </c>
      <c r="P50" s="250">
        <v>29.017979012000001</v>
      </c>
      <c r="Q50" s="250">
        <v>29.057104937999998</v>
      </c>
      <c r="R50" s="250">
        <v>29.090049383</v>
      </c>
      <c r="S50" s="250">
        <v>29.123534568</v>
      </c>
      <c r="T50" s="250">
        <v>29.155116049</v>
      </c>
      <c r="U50" s="250">
        <v>29.178665431999999</v>
      </c>
      <c r="V50" s="250">
        <v>29.211035802000001</v>
      </c>
      <c r="W50" s="250">
        <v>29.246098764999999</v>
      </c>
      <c r="X50" s="250">
        <v>29.300387654000001</v>
      </c>
      <c r="Y50" s="250">
        <v>29.328435802000001</v>
      </c>
      <c r="Z50" s="250">
        <v>29.346776543000001</v>
      </c>
      <c r="AA50" s="250">
        <v>29.817162963000001</v>
      </c>
      <c r="AB50" s="250">
        <v>29.469774074</v>
      </c>
      <c r="AC50" s="250">
        <v>28.766362962999999</v>
      </c>
      <c r="AD50" s="250">
        <v>26.579882716</v>
      </c>
      <c r="AE50" s="250">
        <v>26.009712346000001</v>
      </c>
      <c r="AF50" s="250">
        <v>25.928804937999999</v>
      </c>
      <c r="AG50" s="250">
        <v>27.091634568</v>
      </c>
      <c r="AH50" s="250">
        <v>27.423397530999999</v>
      </c>
      <c r="AI50" s="250">
        <v>27.678567901000001</v>
      </c>
      <c r="AJ50" s="250">
        <v>27.789714015000001</v>
      </c>
      <c r="AK50" s="250">
        <v>27.942272947999999</v>
      </c>
      <c r="AL50" s="250">
        <v>28.068813037000002</v>
      </c>
      <c r="AM50" s="250">
        <v>28.144519377000002</v>
      </c>
      <c r="AN50" s="250">
        <v>28.237632952999999</v>
      </c>
      <c r="AO50" s="250">
        <v>28.323338861</v>
      </c>
      <c r="AP50" s="250">
        <v>28.373840832999999</v>
      </c>
      <c r="AQ50" s="250">
        <v>28.465578606000001</v>
      </c>
      <c r="AR50" s="250">
        <v>28.570755913999999</v>
      </c>
      <c r="AS50" s="250">
        <v>28.709018133000001</v>
      </c>
      <c r="AT50" s="250">
        <v>28.826340474999999</v>
      </c>
      <c r="AU50" s="250">
        <v>28.942368316</v>
      </c>
      <c r="AV50" s="250">
        <v>29.057294905999999</v>
      </c>
      <c r="AW50" s="250">
        <v>29.170588811999998</v>
      </c>
      <c r="AX50" s="250">
        <v>29.282443283999999</v>
      </c>
      <c r="AY50" s="250">
        <v>29.405917564999999</v>
      </c>
      <c r="AZ50" s="250">
        <v>29.505098733000001</v>
      </c>
      <c r="BA50" s="250">
        <v>29.593046031</v>
      </c>
      <c r="BB50" s="250">
        <v>29.661480180000002</v>
      </c>
      <c r="BC50" s="316">
        <v>29.733170000000001</v>
      </c>
      <c r="BD50" s="316">
        <v>29.79983</v>
      </c>
      <c r="BE50" s="316">
        <v>29.861129999999999</v>
      </c>
      <c r="BF50" s="316">
        <v>29.917999999999999</v>
      </c>
      <c r="BG50" s="316">
        <v>29.970109999999998</v>
      </c>
      <c r="BH50" s="316">
        <v>30.015809999999998</v>
      </c>
      <c r="BI50" s="316">
        <v>30.05959</v>
      </c>
      <c r="BJ50" s="316">
        <v>30.099820000000001</v>
      </c>
      <c r="BK50" s="316">
        <v>30.132339999999999</v>
      </c>
      <c r="BL50" s="316">
        <v>30.168589999999998</v>
      </c>
      <c r="BM50" s="316">
        <v>30.204409999999999</v>
      </c>
      <c r="BN50" s="316">
        <v>30.241630000000001</v>
      </c>
      <c r="BO50" s="316">
        <v>30.275230000000001</v>
      </c>
      <c r="BP50" s="316">
        <v>30.307030000000001</v>
      </c>
      <c r="BQ50" s="316">
        <v>30.337879999999998</v>
      </c>
      <c r="BR50" s="316">
        <v>30.365469999999998</v>
      </c>
      <c r="BS50" s="316">
        <v>30.390619999999998</v>
      </c>
      <c r="BT50" s="316">
        <v>30.413360000000001</v>
      </c>
      <c r="BU50" s="316">
        <v>30.433669999999999</v>
      </c>
      <c r="BV50" s="316">
        <v>30.451550000000001</v>
      </c>
    </row>
    <row r="51" spans="1:74" s="160" customFormat="1" ht="11.15" customHeight="1" x14ac:dyDescent="0.25">
      <c r="A51" s="148" t="s">
        <v>726</v>
      </c>
      <c r="B51" s="204" t="s">
        <v>436</v>
      </c>
      <c r="C51" s="250">
        <v>8.1441074073999999</v>
      </c>
      <c r="D51" s="250">
        <v>8.1516296296000004</v>
      </c>
      <c r="E51" s="250">
        <v>8.161462963</v>
      </c>
      <c r="F51" s="250">
        <v>8.1785999999999994</v>
      </c>
      <c r="G51" s="250">
        <v>8.1893111111000003</v>
      </c>
      <c r="H51" s="250">
        <v>8.1985888888999998</v>
      </c>
      <c r="I51" s="250">
        <v>8.2044185185000007</v>
      </c>
      <c r="J51" s="250">
        <v>8.2123407407000002</v>
      </c>
      <c r="K51" s="250">
        <v>8.2203407406999993</v>
      </c>
      <c r="L51" s="250">
        <v>8.2264481480999994</v>
      </c>
      <c r="M51" s="250">
        <v>8.2360814814999994</v>
      </c>
      <c r="N51" s="250">
        <v>8.2472703704000008</v>
      </c>
      <c r="O51" s="250">
        <v>8.2642617283999993</v>
      </c>
      <c r="P51" s="250">
        <v>8.2753765432000002</v>
      </c>
      <c r="Q51" s="250">
        <v>8.2848617283999992</v>
      </c>
      <c r="R51" s="250">
        <v>8.2908407407000002</v>
      </c>
      <c r="S51" s="250">
        <v>8.2984740740999996</v>
      </c>
      <c r="T51" s="250">
        <v>8.3058851851999993</v>
      </c>
      <c r="U51" s="250">
        <v>8.3159876543000006</v>
      </c>
      <c r="V51" s="250">
        <v>8.3207691358000009</v>
      </c>
      <c r="W51" s="250">
        <v>8.3231432098999996</v>
      </c>
      <c r="X51" s="250">
        <v>8.3160827160000004</v>
      </c>
      <c r="Y51" s="250">
        <v>8.3189123456999994</v>
      </c>
      <c r="Z51" s="250">
        <v>8.3246049383000003</v>
      </c>
      <c r="AA51" s="250">
        <v>8.4655753086000001</v>
      </c>
      <c r="AB51" s="250">
        <v>8.3776827160000007</v>
      </c>
      <c r="AC51" s="250">
        <v>8.1933419752999992</v>
      </c>
      <c r="AD51" s="250">
        <v>7.6020888889</v>
      </c>
      <c r="AE51" s="250">
        <v>7.4577</v>
      </c>
      <c r="AF51" s="250">
        <v>7.4497111111000001</v>
      </c>
      <c r="AG51" s="250">
        <v>7.7942753085999996</v>
      </c>
      <c r="AH51" s="250">
        <v>7.8969716049000001</v>
      </c>
      <c r="AI51" s="250">
        <v>7.9739530863999999</v>
      </c>
      <c r="AJ51" s="250">
        <v>8.0035876879999996</v>
      </c>
      <c r="AK51" s="250">
        <v>8.0453635887000008</v>
      </c>
      <c r="AL51" s="250">
        <v>8.0776487233999994</v>
      </c>
      <c r="AM51" s="250">
        <v>8.0946495198000008</v>
      </c>
      <c r="AN51" s="250">
        <v>8.1122983017999992</v>
      </c>
      <c r="AO51" s="250">
        <v>8.1248014969</v>
      </c>
      <c r="AP51" s="250">
        <v>8.1198758122000001</v>
      </c>
      <c r="AQ51" s="250">
        <v>8.1313003036999998</v>
      </c>
      <c r="AR51" s="250">
        <v>8.1467916782999996</v>
      </c>
      <c r="AS51" s="250">
        <v>8.1675829328000003</v>
      </c>
      <c r="AT51" s="250">
        <v>8.1902833259999994</v>
      </c>
      <c r="AU51" s="250">
        <v>8.2161258546999996</v>
      </c>
      <c r="AV51" s="250">
        <v>8.2489335009999998</v>
      </c>
      <c r="AW51" s="250">
        <v>8.2781930643999999</v>
      </c>
      <c r="AX51" s="250">
        <v>8.3077275267000008</v>
      </c>
      <c r="AY51" s="250">
        <v>8.3423000193999997</v>
      </c>
      <c r="AZ51" s="250">
        <v>8.3688119313999998</v>
      </c>
      <c r="BA51" s="250">
        <v>8.3920263941000002</v>
      </c>
      <c r="BB51" s="250">
        <v>8.4094664057999999</v>
      </c>
      <c r="BC51" s="316">
        <v>8.4279440000000001</v>
      </c>
      <c r="BD51" s="316">
        <v>8.4449810000000003</v>
      </c>
      <c r="BE51" s="316">
        <v>8.4608779999999992</v>
      </c>
      <c r="BF51" s="316">
        <v>8.474812</v>
      </c>
      <c r="BG51" s="316">
        <v>8.4870830000000002</v>
      </c>
      <c r="BH51" s="316">
        <v>8.4975649999999998</v>
      </c>
      <c r="BI51" s="316">
        <v>8.5066039999999994</v>
      </c>
      <c r="BJ51" s="316">
        <v>8.5140729999999998</v>
      </c>
      <c r="BK51" s="316">
        <v>8.51722</v>
      </c>
      <c r="BL51" s="316">
        <v>8.5236169999999998</v>
      </c>
      <c r="BM51" s="316">
        <v>8.5305119999999999</v>
      </c>
      <c r="BN51" s="316">
        <v>8.5391519999999996</v>
      </c>
      <c r="BO51" s="316">
        <v>8.5461030000000004</v>
      </c>
      <c r="BP51" s="316">
        <v>8.5526140000000002</v>
      </c>
      <c r="BQ51" s="316">
        <v>8.5590030000000006</v>
      </c>
      <c r="BR51" s="316">
        <v>8.5643940000000001</v>
      </c>
      <c r="BS51" s="316">
        <v>8.5691059999999997</v>
      </c>
      <c r="BT51" s="316">
        <v>8.5731380000000001</v>
      </c>
      <c r="BU51" s="316">
        <v>8.576492</v>
      </c>
      <c r="BV51" s="316">
        <v>8.5791660000000007</v>
      </c>
    </row>
    <row r="52" spans="1:74" s="160" customFormat="1" ht="11.15" customHeight="1" x14ac:dyDescent="0.25">
      <c r="A52" s="148" t="s">
        <v>727</v>
      </c>
      <c r="B52" s="204" t="s">
        <v>437</v>
      </c>
      <c r="C52" s="250">
        <v>17.285649382999999</v>
      </c>
      <c r="D52" s="250">
        <v>17.320101234999999</v>
      </c>
      <c r="E52" s="250">
        <v>17.355149383000001</v>
      </c>
      <c r="F52" s="250">
        <v>17.392062963000001</v>
      </c>
      <c r="G52" s="250">
        <v>17.427351852000001</v>
      </c>
      <c r="H52" s="250">
        <v>17.462285184999999</v>
      </c>
      <c r="I52" s="250">
        <v>17.50047284</v>
      </c>
      <c r="J52" s="250">
        <v>17.531987654000002</v>
      </c>
      <c r="K52" s="250">
        <v>17.560439506000002</v>
      </c>
      <c r="L52" s="250">
        <v>17.581245678999998</v>
      </c>
      <c r="M52" s="250">
        <v>17.607008642</v>
      </c>
      <c r="N52" s="250">
        <v>17.633145678999998</v>
      </c>
      <c r="O52" s="250">
        <v>17.661064197999998</v>
      </c>
      <c r="P52" s="250">
        <v>17.686893826999999</v>
      </c>
      <c r="Q52" s="250">
        <v>17.712041975000002</v>
      </c>
      <c r="R52" s="250">
        <v>17.734691357999999</v>
      </c>
      <c r="S52" s="250">
        <v>17.759839505999999</v>
      </c>
      <c r="T52" s="250">
        <v>17.785669135999999</v>
      </c>
      <c r="U52" s="250">
        <v>17.816279011999999</v>
      </c>
      <c r="V52" s="250">
        <v>17.840397531000001</v>
      </c>
      <c r="W52" s="250">
        <v>17.862123456999999</v>
      </c>
      <c r="X52" s="250">
        <v>17.883851851999999</v>
      </c>
      <c r="Y52" s="250">
        <v>17.898996296</v>
      </c>
      <c r="Z52" s="250">
        <v>17.909951851999999</v>
      </c>
      <c r="AA52" s="250">
        <v>18.160580246999999</v>
      </c>
      <c r="AB52" s="250">
        <v>17.980261727999999</v>
      </c>
      <c r="AC52" s="250">
        <v>17.612858025000001</v>
      </c>
      <c r="AD52" s="250">
        <v>16.488685185000001</v>
      </c>
      <c r="AE52" s="250">
        <v>16.174374073999999</v>
      </c>
      <c r="AF52" s="250">
        <v>16.100240741</v>
      </c>
      <c r="AG52" s="250">
        <v>16.618082716</v>
      </c>
      <c r="AH52" s="250">
        <v>16.760456789999999</v>
      </c>
      <c r="AI52" s="250">
        <v>16.879160494000001</v>
      </c>
      <c r="AJ52" s="250">
        <v>16.963864581999999</v>
      </c>
      <c r="AK52" s="250">
        <v>17.042974479000002</v>
      </c>
      <c r="AL52" s="250">
        <v>17.106160938999999</v>
      </c>
      <c r="AM52" s="250">
        <v>17.125164687000002</v>
      </c>
      <c r="AN52" s="250">
        <v>17.177698728999999</v>
      </c>
      <c r="AO52" s="250">
        <v>17.235503789999999</v>
      </c>
      <c r="AP52" s="250">
        <v>17.303243589000001</v>
      </c>
      <c r="AQ52" s="250">
        <v>17.368092901000001</v>
      </c>
      <c r="AR52" s="250">
        <v>17.434715443000002</v>
      </c>
      <c r="AS52" s="250">
        <v>17.494099250000001</v>
      </c>
      <c r="AT52" s="250">
        <v>17.571027226999998</v>
      </c>
      <c r="AU52" s="250">
        <v>17.656487409</v>
      </c>
      <c r="AV52" s="250">
        <v>17.768780210999999</v>
      </c>
      <c r="AW52" s="250">
        <v>17.857579491999999</v>
      </c>
      <c r="AX52" s="250">
        <v>17.941185664999999</v>
      </c>
      <c r="AY52" s="250">
        <v>18.024131832999998</v>
      </c>
      <c r="AZ52" s="250">
        <v>18.093951966999999</v>
      </c>
      <c r="BA52" s="250">
        <v>18.15517917</v>
      </c>
      <c r="BB52" s="250">
        <v>18.201847753999999</v>
      </c>
      <c r="BC52" s="316">
        <v>18.250360000000001</v>
      </c>
      <c r="BD52" s="316">
        <v>18.29476</v>
      </c>
      <c r="BE52" s="316">
        <v>18.33203</v>
      </c>
      <c r="BF52" s="316">
        <v>18.370450000000002</v>
      </c>
      <c r="BG52" s="316">
        <v>18.40699</v>
      </c>
      <c r="BH52" s="316">
        <v>18.441849999999999</v>
      </c>
      <c r="BI52" s="316">
        <v>18.474540000000001</v>
      </c>
      <c r="BJ52" s="316">
        <v>18.505230000000001</v>
      </c>
      <c r="BK52" s="316">
        <v>18.532430000000002</v>
      </c>
      <c r="BL52" s="316">
        <v>18.56024</v>
      </c>
      <c r="BM52" s="316">
        <v>18.58717</v>
      </c>
      <c r="BN52" s="316">
        <v>18.614350000000002</v>
      </c>
      <c r="BO52" s="316">
        <v>18.638680000000001</v>
      </c>
      <c r="BP52" s="316">
        <v>18.661290000000001</v>
      </c>
      <c r="BQ52" s="316">
        <v>18.68186</v>
      </c>
      <c r="BR52" s="316">
        <v>18.701280000000001</v>
      </c>
      <c r="BS52" s="316">
        <v>18.71923</v>
      </c>
      <c r="BT52" s="316">
        <v>18.735700000000001</v>
      </c>
      <c r="BU52" s="316">
        <v>18.750710000000002</v>
      </c>
      <c r="BV52" s="316">
        <v>18.764240000000001</v>
      </c>
    </row>
    <row r="53" spans="1:74" s="160" customFormat="1" ht="11.15" customHeight="1" x14ac:dyDescent="0.25">
      <c r="A53" s="148" t="s">
        <v>728</v>
      </c>
      <c r="B53" s="204" t="s">
        <v>438</v>
      </c>
      <c r="C53" s="250">
        <v>10.702503704</v>
      </c>
      <c r="D53" s="250">
        <v>10.730559259</v>
      </c>
      <c r="E53" s="250">
        <v>10.755337037</v>
      </c>
      <c r="F53" s="250">
        <v>10.772051852000001</v>
      </c>
      <c r="G53" s="250">
        <v>10.793862963</v>
      </c>
      <c r="H53" s="250">
        <v>10.815985185000001</v>
      </c>
      <c r="I53" s="250">
        <v>10.838937037000001</v>
      </c>
      <c r="J53" s="250">
        <v>10.861292593</v>
      </c>
      <c r="K53" s="250">
        <v>10.883570369999999</v>
      </c>
      <c r="L53" s="250">
        <v>10.903498765</v>
      </c>
      <c r="M53" s="250">
        <v>10.927324691000001</v>
      </c>
      <c r="N53" s="250">
        <v>10.952776543000001</v>
      </c>
      <c r="O53" s="250">
        <v>10.985197531000001</v>
      </c>
      <c r="P53" s="250">
        <v>11.009893827000001</v>
      </c>
      <c r="Q53" s="250">
        <v>11.032208642000001</v>
      </c>
      <c r="R53" s="250">
        <v>11.048137037</v>
      </c>
      <c r="S53" s="250">
        <v>11.068692593</v>
      </c>
      <c r="T53" s="250">
        <v>11.08987037</v>
      </c>
      <c r="U53" s="250">
        <v>11.113072839999999</v>
      </c>
      <c r="V53" s="250">
        <v>11.134443210000001</v>
      </c>
      <c r="W53" s="250">
        <v>11.155383950999999</v>
      </c>
      <c r="X53" s="250">
        <v>11.178808642</v>
      </c>
      <c r="Y53" s="250">
        <v>11.196704938</v>
      </c>
      <c r="Z53" s="250">
        <v>11.211986420000001</v>
      </c>
      <c r="AA53" s="250">
        <v>11.403319753</v>
      </c>
      <c r="AB53" s="250">
        <v>11.279371605</v>
      </c>
      <c r="AC53" s="250">
        <v>11.018808642</v>
      </c>
      <c r="AD53" s="250">
        <v>10.196653086</v>
      </c>
      <c r="AE53" s="250">
        <v>9.9815938271999993</v>
      </c>
      <c r="AF53" s="250">
        <v>9.9486530864000002</v>
      </c>
      <c r="AG53" s="250">
        <v>10.375875309</v>
      </c>
      <c r="AH53" s="250">
        <v>10.498638272000001</v>
      </c>
      <c r="AI53" s="250">
        <v>10.59498642</v>
      </c>
      <c r="AJ53" s="250">
        <v>10.640906201</v>
      </c>
      <c r="AK53" s="250">
        <v>10.702434884000001</v>
      </c>
      <c r="AL53" s="250">
        <v>10.755558916</v>
      </c>
      <c r="AM53" s="250">
        <v>10.785921149</v>
      </c>
      <c r="AN53" s="250">
        <v>10.833003741000001</v>
      </c>
      <c r="AO53" s="250">
        <v>10.882449544</v>
      </c>
      <c r="AP53" s="250">
        <v>10.939183574999999</v>
      </c>
      <c r="AQ53" s="250">
        <v>10.989662035</v>
      </c>
      <c r="AR53" s="250">
        <v>11.03880994</v>
      </c>
      <c r="AS53" s="250">
        <v>11.085201664</v>
      </c>
      <c r="AT53" s="250">
        <v>11.132757684</v>
      </c>
      <c r="AU53" s="250">
        <v>11.180052371</v>
      </c>
      <c r="AV53" s="250">
        <v>11.227465657</v>
      </c>
      <c r="AW53" s="250">
        <v>11.273952732</v>
      </c>
      <c r="AX53" s="250">
        <v>11.319893527</v>
      </c>
      <c r="AY53" s="250">
        <v>11.371414101999999</v>
      </c>
      <c r="AZ53" s="250">
        <v>11.411667791999999</v>
      </c>
      <c r="BA53" s="250">
        <v>11.446780657</v>
      </c>
      <c r="BB53" s="250">
        <v>11.471981574000001</v>
      </c>
      <c r="BC53" s="316">
        <v>11.500389999999999</v>
      </c>
      <c r="BD53" s="316">
        <v>11.527240000000001</v>
      </c>
      <c r="BE53" s="316">
        <v>11.550990000000001</v>
      </c>
      <c r="BF53" s="316">
        <v>11.57586</v>
      </c>
      <c r="BG53" s="316">
        <v>11.60031</v>
      </c>
      <c r="BH53" s="316">
        <v>11.62649</v>
      </c>
      <c r="BI53" s="316">
        <v>11.64851</v>
      </c>
      <c r="BJ53" s="316">
        <v>11.66849</v>
      </c>
      <c r="BK53" s="316">
        <v>11.683450000000001</v>
      </c>
      <c r="BL53" s="316">
        <v>11.701639999999999</v>
      </c>
      <c r="BM53" s="316">
        <v>11.72006</v>
      </c>
      <c r="BN53" s="316">
        <v>11.740019999999999</v>
      </c>
      <c r="BO53" s="316">
        <v>11.757899999999999</v>
      </c>
      <c r="BP53" s="316">
        <v>11.775029999999999</v>
      </c>
      <c r="BQ53" s="316">
        <v>11.79238</v>
      </c>
      <c r="BR53" s="316">
        <v>11.80725</v>
      </c>
      <c r="BS53" s="316">
        <v>11.82063</v>
      </c>
      <c r="BT53" s="316">
        <v>11.832520000000001</v>
      </c>
      <c r="BU53" s="316">
        <v>11.84291</v>
      </c>
      <c r="BV53" s="316">
        <v>11.85181</v>
      </c>
    </row>
    <row r="54" spans="1:74" s="160" customFormat="1" ht="11.15" customHeight="1" x14ac:dyDescent="0.25">
      <c r="A54" s="149" t="s">
        <v>729</v>
      </c>
      <c r="B54" s="205" t="s">
        <v>439</v>
      </c>
      <c r="C54" s="69">
        <v>23.314639505999999</v>
      </c>
      <c r="D54" s="69">
        <v>23.357454320999999</v>
      </c>
      <c r="E54" s="69">
        <v>23.390706173000002</v>
      </c>
      <c r="F54" s="69">
        <v>23.399377778000002</v>
      </c>
      <c r="G54" s="69">
        <v>23.424766667</v>
      </c>
      <c r="H54" s="69">
        <v>23.451855556000002</v>
      </c>
      <c r="I54" s="69">
        <v>23.477172840000001</v>
      </c>
      <c r="J54" s="69">
        <v>23.510265432000001</v>
      </c>
      <c r="K54" s="69">
        <v>23.547661728000001</v>
      </c>
      <c r="L54" s="69">
        <v>23.602838272</v>
      </c>
      <c r="M54" s="69">
        <v>23.638734568</v>
      </c>
      <c r="N54" s="69">
        <v>23.668827159999999</v>
      </c>
      <c r="O54" s="69">
        <v>23.684380247</v>
      </c>
      <c r="P54" s="69">
        <v>23.709417284000001</v>
      </c>
      <c r="Q54" s="69">
        <v>23.735202469000001</v>
      </c>
      <c r="R54" s="69">
        <v>23.761246914000001</v>
      </c>
      <c r="S54" s="69">
        <v>23.788895062000002</v>
      </c>
      <c r="T54" s="69">
        <v>23.817658025</v>
      </c>
      <c r="U54" s="69">
        <v>23.845669136000001</v>
      </c>
      <c r="V54" s="69">
        <v>23.878061727999999</v>
      </c>
      <c r="W54" s="69">
        <v>23.912969136000001</v>
      </c>
      <c r="X54" s="69">
        <v>23.957112345999999</v>
      </c>
      <c r="Y54" s="69">
        <v>23.992008641999998</v>
      </c>
      <c r="Z54" s="69">
        <v>24.024379012000001</v>
      </c>
      <c r="AA54" s="69">
        <v>24.542603704000001</v>
      </c>
      <c r="AB54" s="69">
        <v>24.203637037</v>
      </c>
      <c r="AC54" s="69">
        <v>23.495859258999999</v>
      </c>
      <c r="AD54" s="69">
        <v>21.332574074</v>
      </c>
      <c r="AE54" s="69">
        <v>20.702196296</v>
      </c>
      <c r="AF54" s="69">
        <v>20.518029630000001</v>
      </c>
      <c r="AG54" s="69">
        <v>21.426424691000001</v>
      </c>
      <c r="AH54" s="69">
        <v>21.649917284000001</v>
      </c>
      <c r="AI54" s="69">
        <v>21.834858024999999</v>
      </c>
      <c r="AJ54" s="69">
        <v>21.97472668</v>
      </c>
      <c r="AK54" s="69">
        <v>22.087453891999999</v>
      </c>
      <c r="AL54" s="69">
        <v>22.166519428000001</v>
      </c>
      <c r="AM54" s="69">
        <v>22.118448631</v>
      </c>
      <c r="AN54" s="69">
        <v>22.200296806000001</v>
      </c>
      <c r="AO54" s="69">
        <v>22.318589296999999</v>
      </c>
      <c r="AP54" s="69">
        <v>22.532149135000001</v>
      </c>
      <c r="AQ54" s="69">
        <v>22.679212983999999</v>
      </c>
      <c r="AR54" s="69">
        <v>22.818603875000001</v>
      </c>
      <c r="AS54" s="69">
        <v>22.959400148</v>
      </c>
      <c r="AT54" s="69">
        <v>23.076636367999999</v>
      </c>
      <c r="AU54" s="69">
        <v>23.179390874999999</v>
      </c>
      <c r="AV54" s="69">
        <v>23.237798519999998</v>
      </c>
      <c r="AW54" s="69">
        <v>23.333988461000001</v>
      </c>
      <c r="AX54" s="69">
        <v>23.438095551</v>
      </c>
      <c r="AY54" s="69">
        <v>23.577731441000001</v>
      </c>
      <c r="AZ54" s="69">
        <v>23.676964087000002</v>
      </c>
      <c r="BA54" s="69">
        <v>23.763405139</v>
      </c>
      <c r="BB54" s="69">
        <v>23.827266577</v>
      </c>
      <c r="BC54" s="320">
        <v>23.89547</v>
      </c>
      <c r="BD54" s="320">
        <v>23.958210000000001</v>
      </c>
      <c r="BE54" s="320">
        <v>24.012070000000001</v>
      </c>
      <c r="BF54" s="320">
        <v>24.066500000000001</v>
      </c>
      <c r="BG54" s="320">
        <v>24.11806</v>
      </c>
      <c r="BH54" s="320">
        <v>24.16957</v>
      </c>
      <c r="BI54" s="320">
        <v>24.213290000000001</v>
      </c>
      <c r="BJ54" s="320">
        <v>24.252040000000001</v>
      </c>
      <c r="BK54" s="320">
        <v>24.2851</v>
      </c>
      <c r="BL54" s="320">
        <v>24.314440000000001</v>
      </c>
      <c r="BM54" s="320">
        <v>24.33933</v>
      </c>
      <c r="BN54" s="320">
        <v>24.356020000000001</v>
      </c>
      <c r="BO54" s="320">
        <v>24.374860000000002</v>
      </c>
      <c r="BP54" s="320">
        <v>24.392099999999999</v>
      </c>
      <c r="BQ54" s="320">
        <v>24.407489999999999</v>
      </c>
      <c r="BR54" s="320">
        <v>24.421679999999999</v>
      </c>
      <c r="BS54" s="320">
        <v>24.434439999999999</v>
      </c>
      <c r="BT54" s="320">
        <v>24.44577</v>
      </c>
      <c r="BU54" s="320">
        <v>24.455670000000001</v>
      </c>
      <c r="BV54" s="320">
        <v>24.464130000000001</v>
      </c>
    </row>
    <row r="55" spans="1:74" s="160" customFormat="1" ht="12" customHeight="1" x14ac:dyDescent="0.25">
      <c r="A55" s="148"/>
      <c r="B55" s="755" t="s">
        <v>808</v>
      </c>
      <c r="C55" s="756"/>
      <c r="D55" s="756"/>
      <c r="E55" s="756"/>
      <c r="F55" s="756"/>
      <c r="G55" s="756"/>
      <c r="H55" s="756"/>
      <c r="I55" s="756"/>
      <c r="J55" s="756"/>
      <c r="K55" s="756"/>
      <c r="L55" s="756"/>
      <c r="M55" s="756"/>
      <c r="N55" s="756"/>
      <c r="O55" s="756"/>
      <c r="P55" s="756"/>
      <c r="Q55" s="756"/>
      <c r="AY55" s="458"/>
      <c r="AZ55" s="458"/>
      <c r="BA55" s="458"/>
      <c r="BB55" s="458"/>
      <c r="BC55" s="458"/>
      <c r="BD55" s="458"/>
      <c r="BE55" s="458"/>
      <c r="BF55" s="458"/>
      <c r="BG55" s="458"/>
      <c r="BH55" s="458"/>
      <c r="BI55" s="458"/>
      <c r="BJ55" s="458"/>
    </row>
    <row r="56" spans="1:74" s="427" customFormat="1" ht="12" customHeight="1" x14ac:dyDescent="0.25">
      <c r="A56" s="426"/>
      <c r="B56" s="776" t="str">
        <f>"Notes: "&amp;"EIA completed modeling and analysis for this report on " &amp;Dates!D2&amp;"."</f>
        <v>Notes: EIA completed modeling and analysis for this report on Thursday May 5, 2022.</v>
      </c>
      <c r="C56" s="798"/>
      <c r="D56" s="798"/>
      <c r="E56" s="798"/>
      <c r="F56" s="798"/>
      <c r="G56" s="798"/>
      <c r="H56" s="798"/>
      <c r="I56" s="798"/>
      <c r="J56" s="798"/>
      <c r="K56" s="798"/>
      <c r="L56" s="798"/>
      <c r="M56" s="798"/>
      <c r="N56" s="798"/>
      <c r="O56" s="798"/>
      <c r="P56" s="798"/>
      <c r="Q56" s="777"/>
      <c r="AY56" s="459"/>
      <c r="AZ56" s="459"/>
      <c r="BA56" s="459"/>
      <c r="BB56" s="459"/>
      <c r="BC56" s="459"/>
      <c r="BD56" s="627"/>
      <c r="BE56" s="627"/>
      <c r="BF56" s="627"/>
      <c r="BG56" s="627"/>
      <c r="BH56" s="459"/>
      <c r="BI56" s="459"/>
      <c r="BJ56" s="459"/>
    </row>
    <row r="57" spans="1:74" s="427" customFormat="1" ht="12" customHeight="1" x14ac:dyDescent="0.25">
      <c r="A57" s="426"/>
      <c r="B57" s="749" t="s">
        <v>351</v>
      </c>
      <c r="C57" s="748"/>
      <c r="D57" s="748"/>
      <c r="E57" s="748"/>
      <c r="F57" s="748"/>
      <c r="G57" s="748"/>
      <c r="H57" s="748"/>
      <c r="I57" s="748"/>
      <c r="J57" s="748"/>
      <c r="K57" s="748"/>
      <c r="L57" s="748"/>
      <c r="M57" s="748"/>
      <c r="N57" s="748"/>
      <c r="O57" s="748"/>
      <c r="P57" s="748"/>
      <c r="Q57" s="748"/>
      <c r="AY57" s="459"/>
      <c r="AZ57" s="459"/>
      <c r="BA57" s="459"/>
      <c r="BB57" s="459"/>
      <c r="BC57" s="459"/>
      <c r="BD57" s="627"/>
      <c r="BE57" s="627"/>
      <c r="BF57" s="627"/>
      <c r="BG57" s="627"/>
      <c r="BH57" s="459"/>
      <c r="BI57" s="459"/>
      <c r="BJ57" s="459"/>
    </row>
    <row r="58" spans="1:74" s="427" customFormat="1" ht="12" customHeight="1" x14ac:dyDescent="0.25">
      <c r="A58" s="426"/>
      <c r="B58" s="744" t="s">
        <v>858</v>
      </c>
      <c r="C58" s="741"/>
      <c r="D58" s="741"/>
      <c r="E58" s="741"/>
      <c r="F58" s="741"/>
      <c r="G58" s="741"/>
      <c r="H58" s="741"/>
      <c r="I58" s="741"/>
      <c r="J58" s="741"/>
      <c r="K58" s="741"/>
      <c r="L58" s="741"/>
      <c r="M58" s="741"/>
      <c r="N58" s="741"/>
      <c r="O58" s="741"/>
      <c r="P58" s="741"/>
      <c r="Q58" s="735"/>
      <c r="AY58" s="459"/>
      <c r="AZ58" s="459"/>
      <c r="BA58" s="459"/>
      <c r="BB58" s="459"/>
      <c r="BC58" s="459"/>
      <c r="BD58" s="627"/>
      <c r="BE58" s="627"/>
      <c r="BF58" s="627"/>
      <c r="BG58" s="627"/>
      <c r="BH58" s="459"/>
      <c r="BI58" s="459"/>
      <c r="BJ58" s="459"/>
    </row>
    <row r="59" spans="1:74" s="428" customFormat="1" ht="12" customHeight="1" x14ac:dyDescent="0.25">
      <c r="A59" s="426"/>
      <c r="B59" s="794" t="s">
        <v>859</v>
      </c>
      <c r="C59" s="735"/>
      <c r="D59" s="735"/>
      <c r="E59" s="735"/>
      <c r="F59" s="735"/>
      <c r="G59" s="735"/>
      <c r="H59" s="735"/>
      <c r="I59" s="735"/>
      <c r="J59" s="735"/>
      <c r="K59" s="735"/>
      <c r="L59" s="735"/>
      <c r="M59" s="735"/>
      <c r="N59" s="735"/>
      <c r="O59" s="735"/>
      <c r="P59" s="735"/>
      <c r="Q59" s="735"/>
      <c r="AY59" s="460"/>
      <c r="AZ59" s="460"/>
      <c r="BA59" s="460"/>
      <c r="BB59" s="460"/>
      <c r="BC59" s="460"/>
      <c r="BD59" s="628"/>
      <c r="BE59" s="628"/>
      <c r="BF59" s="628"/>
      <c r="BG59" s="628"/>
      <c r="BH59" s="460"/>
      <c r="BI59" s="460"/>
      <c r="BJ59" s="460"/>
    </row>
    <row r="60" spans="1:74" s="427" customFormat="1" ht="12" customHeight="1" x14ac:dyDescent="0.25">
      <c r="A60" s="426"/>
      <c r="B60" s="742" t="s">
        <v>2</v>
      </c>
      <c r="C60" s="741"/>
      <c r="D60" s="741"/>
      <c r="E60" s="741"/>
      <c r="F60" s="741"/>
      <c r="G60" s="741"/>
      <c r="H60" s="741"/>
      <c r="I60" s="741"/>
      <c r="J60" s="741"/>
      <c r="K60" s="741"/>
      <c r="L60" s="741"/>
      <c r="M60" s="741"/>
      <c r="N60" s="741"/>
      <c r="O60" s="741"/>
      <c r="P60" s="741"/>
      <c r="Q60" s="735"/>
      <c r="AY60" s="459"/>
      <c r="AZ60" s="459"/>
      <c r="BA60" s="459"/>
      <c r="BB60" s="459"/>
      <c r="BC60" s="459"/>
      <c r="BD60" s="627"/>
      <c r="BE60" s="627"/>
      <c r="BF60" s="627"/>
      <c r="BG60" s="459"/>
      <c r="BH60" s="459"/>
      <c r="BI60" s="459"/>
      <c r="BJ60" s="459"/>
    </row>
    <row r="61" spans="1:74" s="427" customFormat="1" ht="12" customHeight="1" x14ac:dyDescent="0.25">
      <c r="A61" s="426"/>
      <c r="B61" s="744" t="s">
        <v>831</v>
      </c>
      <c r="C61" s="745"/>
      <c r="D61" s="745"/>
      <c r="E61" s="745"/>
      <c r="F61" s="745"/>
      <c r="G61" s="745"/>
      <c r="H61" s="745"/>
      <c r="I61" s="745"/>
      <c r="J61" s="745"/>
      <c r="K61" s="745"/>
      <c r="L61" s="745"/>
      <c r="M61" s="745"/>
      <c r="N61" s="745"/>
      <c r="O61" s="745"/>
      <c r="P61" s="745"/>
      <c r="Q61" s="735"/>
      <c r="AY61" s="459"/>
      <c r="AZ61" s="459"/>
      <c r="BA61" s="459"/>
      <c r="BB61" s="459"/>
      <c r="BC61" s="459"/>
      <c r="BD61" s="627"/>
      <c r="BE61" s="627"/>
      <c r="BF61" s="627"/>
      <c r="BG61" s="459"/>
      <c r="BH61" s="459"/>
      <c r="BI61" s="459"/>
      <c r="BJ61" s="459"/>
    </row>
    <row r="62" spans="1:74" s="427" customFormat="1" ht="12" customHeight="1" x14ac:dyDescent="0.25">
      <c r="A62" s="393"/>
      <c r="B62" s="746" t="s">
        <v>1359</v>
      </c>
      <c r="C62" s="735"/>
      <c r="D62" s="735"/>
      <c r="E62" s="735"/>
      <c r="F62" s="735"/>
      <c r="G62" s="735"/>
      <c r="H62" s="735"/>
      <c r="I62" s="735"/>
      <c r="J62" s="735"/>
      <c r="K62" s="735"/>
      <c r="L62" s="735"/>
      <c r="M62" s="735"/>
      <c r="N62" s="735"/>
      <c r="O62" s="735"/>
      <c r="P62" s="735"/>
      <c r="Q62" s="735"/>
      <c r="AY62" s="459"/>
      <c r="AZ62" s="459"/>
      <c r="BA62" s="459"/>
      <c r="BB62" s="459"/>
      <c r="BC62" s="459"/>
      <c r="BD62" s="627"/>
      <c r="BE62" s="627"/>
      <c r="BF62" s="627"/>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I18" sqref="BI18"/>
      <selection pane="topRight" activeCell="BI18" sqref="BI18"/>
      <selection pane="bottomLeft" activeCell="BI18" sqref="BI18"/>
      <selection pane="bottomRight" activeCell="B2" sqref="B2"/>
    </sheetView>
  </sheetViews>
  <sheetFormatPr defaultColWidth="9.54296875" defaultRowHeight="10" x14ac:dyDescent="0.2"/>
  <cols>
    <col min="1" max="1" width="13.453125" style="188" customWidth="1"/>
    <col min="2" max="2" width="36.453125" style="188" customWidth="1"/>
    <col min="3" max="50" width="6.54296875" style="188" customWidth="1"/>
    <col min="51" max="55" width="6.54296875" style="314" customWidth="1"/>
    <col min="56" max="58" width="6.54296875" style="630" customWidth="1"/>
    <col min="59" max="62" width="6.54296875" style="314" customWidth="1"/>
    <col min="63" max="74" width="6.54296875" style="188" customWidth="1"/>
    <col min="75" max="16384" width="9.54296875" style="188"/>
  </cols>
  <sheetData>
    <row r="1" spans="1:74" ht="13.4" customHeight="1" x14ac:dyDescent="0.3">
      <c r="A1" s="759" t="s">
        <v>792</v>
      </c>
      <c r="B1" s="834" t="s">
        <v>1348</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2"/>
    </row>
    <row r="2" spans="1:74" s="189" customFormat="1" ht="13.4" customHeight="1" x14ac:dyDescent="0.25">
      <c r="A2" s="760"/>
      <c r="B2" s="671" t="str">
        <f>"U.S. Energy Information Administration  |  Short-Term Energy Outlook  - "&amp;Dates!D1</f>
        <v>U.S. Energy Information Administration  |  Short-Term Energy Outlook  - May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
      <c r="B5" s="190" t="s">
        <v>155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65</v>
      </c>
      <c r="B6" s="206" t="s">
        <v>432</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654.55872767000005</v>
      </c>
      <c r="AE6" s="266">
        <v>288.84907354000001</v>
      </c>
      <c r="AF6" s="266">
        <v>28.409916294999999</v>
      </c>
      <c r="AG6" s="266">
        <v>1.0796825694000001</v>
      </c>
      <c r="AH6" s="266">
        <v>9.4723291545000006</v>
      </c>
      <c r="AI6" s="266">
        <v>103.49023233</v>
      </c>
      <c r="AJ6" s="266">
        <v>398.9976441</v>
      </c>
      <c r="AK6" s="266">
        <v>615.64598128</v>
      </c>
      <c r="AL6" s="266">
        <v>987.24101043999997</v>
      </c>
      <c r="AM6" s="266">
        <v>1123.2481296000001</v>
      </c>
      <c r="AN6" s="266">
        <v>1052.6698957999999</v>
      </c>
      <c r="AO6" s="266">
        <v>837.94169148000003</v>
      </c>
      <c r="AP6" s="266">
        <v>518.44492241</v>
      </c>
      <c r="AQ6" s="266">
        <v>245.35170790000001</v>
      </c>
      <c r="AR6" s="266">
        <v>14.277074401</v>
      </c>
      <c r="AS6" s="266">
        <v>13.56327557</v>
      </c>
      <c r="AT6" s="266">
        <v>3.4278864693000002</v>
      </c>
      <c r="AU6" s="266">
        <v>67.652950396999998</v>
      </c>
      <c r="AV6" s="266">
        <v>281.19038975000001</v>
      </c>
      <c r="AW6" s="266">
        <v>727.39384103999998</v>
      </c>
      <c r="AX6" s="266">
        <v>915.06677380999997</v>
      </c>
      <c r="AY6" s="266">
        <v>1302.7712609</v>
      </c>
      <c r="AZ6" s="266">
        <v>995.33751606999999</v>
      </c>
      <c r="BA6" s="266">
        <v>845.82269997000003</v>
      </c>
      <c r="BB6" s="266">
        <v>553.38461121</v>
      </c>
      <c r="BC6" s="309">
        <v>246.08295706000001</v>
      </c>
      <c r="BD6" s="309">
        <v>43.261543660000001</v>
      </c>
      <c r="BE6" s="309">
        <v>7.1119698735999997</v>
      </c>
      <c r="BF6" s="309">
        <v>16.090918211000002</v>
      </c>
      <c r="BG6" s="309">
        <v>105.32142168999999</v>
      </c>
      <c r="BH6" s="309">
        <v>419.13014114999999</v>
      </c>
      <c r="BI6" s="309">
        <v>688.13017473000002</v>
      </c>
      <c r="BJ6" s="309">
        <v>1030.3198976000001</v>
      </c>
      <c r="BK6" s="309">
        <v>1197.2881078</v>
      </c>
      <c r="BL6" s="309">
        <v>1001.9479403</v>
      </c>
      <c r="BM6" s="309">
        <v>890.02166184999999</v>
      </c>
      <c r="BN6" s="309">
        <v>550.68149956000002</v>
      </c>
      <c r="BO6" s="309">
        <v>265.42846781999998</v>
      </c>
      <c r="BP6" s="309">
        <v>51.359315504999998</v>
      </c>
      <c r="BQ6" s="309">
        <v>9.1321452653000001</v>
      </c>
      <c r="BR6" s="309">
        <v>16.097280182999999</v>
      </c>
      <c r="BS6" s="309">
        <v>105.34258047</v>
      </c>
      <c r="BT6" s="309">
        <v>419.16036353999999</v>
      </c>
      <c r="BU6" s="309">
        <v>688.15750211</v>
      </c>
      <c r="BV6" s="309">
        <v>1030.3503261999999</v>
      </c>
    </row>
    <row r="7" spans="1:74" ht="11.15" customHeight="1" x14ac:dyDescent="0.25">
      <c r="A7" s="9" t="s">
        <v>67</v>
      </c>
      <c r="B7" s="206" t="s">
        <v>465</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566.35199692000003</v>
      </c>
      <c r="AE7" s="266">
        <v>249.77819919000001</v>
      </c>
      <c r="AF7" s="266">
        <v>17.755039245999999</v>
      </c>
      <c r="AG7" s="266">
        <v>0</v>
      </c>
      <c r="AH7" s="266">
        <v>4.0724317888000003</v>
      </c>
      <c r="AI7" s="266">
        <v>80.611425862000004</v>
      </c>
      <c r="AJ7" s="266">
        <v>337.36863868</v>
      </c>
      <c r="AK7" s="266">
        <v>547.32048468999994</v>
      </c>
      <c r="AL7" s="266">
        <v>944.39553818000002</v>
      </c>
      <c r="AM7" s="266">
        <v>1067.3539619000001</v>
      </c>
      <c r="AN7" s="266">
        <v>1016.5272019</v>
      </c>
      <c r="AO7" s="266">
        <v>735.88071272000002</v>
      </c>
      <c r="AP7" s="266">
        <v>441.47135193000003</v>
      </c>
      <c r="AQ7" s="266">
        <v>217.22650161999999</v>
      </c>
      <c r="AR7" s="266">
        <v>10.07363415</v>
      </c>
      <c r="AS7" s="266">
        <v>3.7510598435000002</v>
      </c>
      <c r="AT7" s="266">
        <v>2.0292540896000002</v>
      </c>
      <c r="AU7" s="266">
        <v>51.095733582999998</v>
      </c>
      <c r="AV7" s="266">
        <v>206.99338710999999</v>
      </c>
      <c r="AW7" s="266">
        <v>707.12485500000003</v>
      </c>
      <c r="AX7" s="266">
        <v>808.96323440000003</v>
      </c>
      <c r="AY7" s="266">
        <v>1246.1024146</v>
      </c>
      <c r="AZ7" s="266">
        <v>934.38822492999998</v>
      </c>
      <c r="BA7" s="266">
        <v>762.91793967000001</v>
      </c>
      <c r="BB7" s="266">
        <v>496.80577297999997</v>
      </c>
      <c r="BC7" s="309">
        <v>198.44412589000001</v>
      </c>
      <c r="BD7" s="309">
        <v>22.706474918000001</v>
      </c>
      <c r="BE7" s="309">
        <v>1.7782224443000001</v>
      </c>
      <c r="BF7" s="309">
        <v>6.4226697221000002</v>
      </c>
      <c r="BG7" s="309">
        <v>73.454716669000007</v>
      </c>
      <c r="BH7" s="309">
        <v>360.95061155000002</v>
      </c>
      <c r="BI7" s="309">
        <v>634.97180149999997</v>
      </c>
      <c r="BJ7" s="309">
        <v>968.92708431000005</v>
      </c>
      <c r="BK7" s="309">
        <v>1112.2859747</v>
      </c>
      <c r="BL7" s="309">
        <v>932.10636488</v>
      </c>
      <c r="BM7" s="309">
        <v>802.38200815000005</v>
      </c>
      <c r="BN7" s="309">
        <v>462.15048675999998</v>
      </c>
      <c r="BO7" s="309">
        <v>200.66222471</v>
      </c>
      <c r="BP7" s="309">
        <v>25.313310798</v>
      </c>
      <c r="BQ7" s="309">
        <v>3.7997667768999999</v>
      </c>
      <c r="BR7" s="309">
        <v>6.4205303514000001</v>
      </c>
      <c r="BS7" s="309">
        <v>73.433915912000003</v>
      </c>
      <c r="BT7" s="309">
        <v>360.911631</v>
      </c>
      <c r="BU7" s="309">
        <v>634.92701744999999</v>
      </c>
      <c r="BV7" s="309">
        <v>968.87504951999995</v>
      </c>
    </row>
    <row r="8" spans="1:74" ht="11.15" customHeight="1" x14ac:dyDescent="0.25">
      <c r="A8" s="9" t="s">
        <v>68</v>
      </c>
      <c r="B8" s="206" t="s">
        <v>433</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566.17249919000005</v>
      </c>
      <c r="AE8" s="266">
        <v>256.30422063999998</v>
      </c>
      <c r="AF8" s="266">
        <v>22.446700394000001</v>
      </c>
      <c r="AG8" s="266">
        <v>0.71109152635999995</v>
      </c>
      <c r="AH8" s="266">
        <v>13.204231731</v>
      </c>
      <c r="AI8" s="266">
        <v>111.45020855</v>
      </c>
      <c r="AJ8" s="266">
        <v>464.33290628999998</v>
      </c>
      <c r="AK8" s="266">
        <v>599.00940435999996</v>
      </c>
      <c r="AL8" s="266">
        <v>1034.7394592999999</v>
      </c>
      <c r="AM8" s="266">
        <v>1147.0029457999999</v>
      </c>
      <c r="AN8" s="266">
        <v>1248.3862733999999</v>
      </c>
      <c r="AO8" s="266">
        <v>689.89779122000004</v>
      </c>
      <c r="AP8" s="266">
        <v>448.80878756999999</v>
      </c>
      <c r="AQ8" s="266">
        <v>243.68437427999999</v>
      </c>
      <c r="AR8" s="266">
        <v>14.446574737000001</v>
      </c>
      <c r="AS8" s="266">
        <v>6.8842190521999997</v>
      </c>
      <c r="AT8" s="266">
        <v>5.0686202687000002</v>
      </c>
      <c r="AU8" s="266">
        <v>57.370364314</v>
      </c>
      <c r="AV8" s="266">
        <v>226.53653754000001</v>
      </c>
      <c r="AW8" s="266">
        <v>781.35224183000003</v>
      </c>
      <c r="AX8" s="266">
        <v>879.23683601000005</v>
      </c>
      <c r="AY8" s="266">
        <v>1391.9485603999999</v>
      </c>
      <c r="AZ8" s="266">
        <v>1084.7629053999999</v>
      </c>
      <c r="BA8" s="266">
        <v>790.20212960000003</v>
      </c>
      <c r="BB8" s="266">
        <v>556.19231607999996</v>
      </c>
      <c r="BC8" s="309">
        <v>228.14342332000001</v>
      </c>
      <c r="BD8" s="309">
        <v>36.731371797000001</v>
      </c>
      <c r="BE8" s="309">
        <v>6.5131877552999997</v>
      </c>
      <c r="BF8" s="309">
        <v>18.150176118000001</v>
      </c>
      <c r="BG8" s="309">
        <v>101.638008</v>
      </c>
      <c r="BH8" s="309">
        <v>404.71210210999999</v>
      </c>
      <c r="BI8" s="309">
        <v>725.67518071999996</v>
      </c>
      <c r="BJ8" s="309">
        <v>1117.4870931</v>
      </c>
      <c r="BK8" s="309">
        <v>1251.4275365000001</v>
      </c>
      <c r="BL8" s="309">
        <v>1033.0548882000001</v>
      </c>
      <c r="BM8" s="309">
        <v>845.93765971000005</v>
      </c>
      <c r="BN8" s="309">
        <v>472.95507878000001</v>
      </c>
      <c r="BO8" s="309">
        <v>223.58433815000001</v>
      </c>
      <c r="BP8" s="309">
        <v>38.748284226000003</v>
      </c>
      <c r="BQ8" s="309">
        <v>8.2604156945000007</v>
      </c>
      <c r="BR8" s="309">
        <v>18.153584284000001</v>
      </c>
      <c r="BS8" s="309">
        <v>101.65522248000001</v>
      </c>
      <c r="BT8" s="309">
        <v>404.72156974000001</v>
      </c>
      <c r="BU8" s="309">
        <v>725.66036535000001</v>
      </c>
      <c r="BV8" s="309">
        <v>1117.4418088</v>
      </c>
    </row>
    <row r="9" spans="1:74" ht="11.15" customHeight="1" x14ac:dyDescent="0.25">
      <c r="A9" s="9" t="s">
        <v>69</v>
      </c>
      <c r="B9" s="206" t="s">
        <v>434</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532.47499304999997</v>
      </c>
      <c r="AE9" s="266">
        <v>245.78975163000001</v>
      </c>
      <c r="AF9" s="266">
        <v>20.882500726</v>
      </c>
      <c r="AG9" s="266">
        <v>5.9988719574999996</v>
      </c>
      <c r="AH9" s="266">
        <v>18.312194895000001</v>
      </c>
      <c r="AI9" s="266">
        <v>142.53922111</v>
      </c>
      <c r="AJ9" s="266">
        <v>555.78555083000003</v>
      </c>
      <c r="AK9" s="266">
        <v>663.48186774999999</v>
      </c>
      <c r="AL9" s="266">
        <v>1097.1677099999999</v>
      </c>
      <c r="AM9" s="266">
        <v>1180.4918505999999</v>
      </c>
      <c r="AN9" s="266">
        <v>1374.3337850999999</v>
      </c>
      <c r="AO9" s="266">
        <v>671.90790281</v>
      </c>
      <c r="AP9" s="266">
        <v>478.17590236000001</v>
      </c>
      <c r="AQ9" s="266">
        <v>224.80804115999999</v>
      </c>
      <c r="AR9" s="266">
        <v>13.763555193</v>
      </c>
      <c r="AS9" s="266">
        <v>8.4780975429000005</v>
      </c>
      <c r="AT9" s="266">
        <v>11.088380461</v>
      </c>
      <c r="AU9" s="266">
        <v>68.206056176000004</v>
      </c>
      <c r="AV9" s="266">
        <v>294.89750856000001</v>
      </c>
      <c r="AW9" s="266">
        <v>736.96091233000004</v>
      </c>
      <c r="AX9" s="266">
        <v>993.38842882999995</v>
      </c>
      <c r="AY9" s="266">
        <v>1439.0294269999999</v>
      </c>
      <c r="AZ9" s="266">
        <v>1192.3040192000001</v>
      </c>
      <c r="BA9" s="266">
        <v>847.18236322999996</v>
      </c>
      <c r="BB9" s="266">
        <v>588.77263600000003</v>
      </c>
      <c r="BC9" s="309">
        <v>194.15801784999999</v>
      </c>
      <c r="BD9" s="309">
        <v>40.805172728000002</v>
      </c>
      <c r="BE9" s="309">
        <v>12.079502237</v>
      </c>
      <c r="BF9" s="309">
        <v>22.829461616</v>
      </c>
      <c r="BG9" s="309">
        <v>123.22705651</v>
      </c>
      <c r="BH9" s="309">
        <v>421.73186492999997</v>
      </c>
      <c r="BI9" s="309">
        <v>805.96865647000004</v>
      </c>
      <c r="BJ9" s="309">
        <v>1230.2237427</v>
      </c>
      <c r="BK9" s="309">
        <v>1332.7207791999999</v>
      </c>
      <c r="BL9" s="309">
        <v>1069.284163</v>
      </c>
      <c r="BM9" s="309">
        <v>850.16644471999996</v>
      </c>
      <c r="BN9" s="309">
        <v>461.82660127999998</v>
      </c>
      <c r="BO9" s="309">
        <v>207.50502021</v>
      </c>
      <c r="BP9" s="309">
        <v>47.322356855999999</v>
      </c>
      <c r="BQ9" s="309">
        <v>14.691620474</v>
      </c>
      <c r="BR9" s="309">
        <v>22.844913782999999</v>
      </c>
      <c r="BS9" s="309">
        <v>123.29407372999999</v>
      </c>
      <c r="BT9" s="309">
        <v>421.87013084</v>
      </c>
      <c r="BU9" s="309">
        <v>806.15341788000001</v>
      </c>
      <c r="BV9" s="309">
        <v>1230.4377162999999</v>
      </c>
    </row>
    <row r="10" spans="1:74" ht="11.15" customHeight="1" x14ac:dyDescent="0.25">
      <c r="A10" s="9" t="s">
        <v>330</v>
      </c>
      <c r="B10" s="206" t="s">
        <v>466</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177.56629075000001</v>
      </c>
      <c r="AE10" s="266">
        <v>74.170370410999993</v>
      </c>
      <c r="AF10" s="266">
        <v>1.7649177300000001</v>
      </c>
      <c r="AG10" s="266">
        <v>0</v>
      </c>
      <c r="AH10" s="266">
        <v>5.3972612029E-2</v>
      </c>
      <c r="AI10" s="266">
        <v>17.018742655</v>
      </c>
      <c r="AJ10" s="266">
        <v>96.180726430999997</v>
      </c>
      <c r="AK10" s="266">
        <v>226.71933829</v>
      </c>
      <c r="AL10" s="266">
        <v>556.09956997999996</v>
      </c>
      <c r="AM10" s="266">
        <v>578.43002434000005</v>
      </c>
      <c r="AN10" s="266">
        <v>484.41428531999998</v>
      </c>
      <c r="AO10" s="266">
        <v>283.11983774999999</v>
      </c>
      <c r="AP10" s="266">
        <v>153.62955357999999</v>
      </c>
      <c r="AQ10" s="266">
        <v>56.399159529000002</v>
      </c>
      <c r="AR10" s="266">
        <v>1.1877497536999999</v>
      </c>
      <c r="AS10" s="266">
        <v>5.3454973289999999E-2</v>
      </c>
      <c r="AT10" s="266">
        <v>2.6702732353000001E-2</v>
      </c>
      <c r="AU10" s="266">
        <v>10.366011758999999</v>
      </c>
      <c r="AV10" s="266">
        <v>70.151021052999994</v>
      </c>
      <c r="AW10" s="266">
        <v>377.26699549</v>
      </c>
      <c r="AX10" s="266">
        <v>351.47124560999998</v>
      </c>
      <c r="AY10" s="266">
        <v>644.59449581000001</v>
      </c>
      <c r="AZ10" s="266">
        <v>411.72554256000001</v>
      </c>
      <c r="BA10" s="266">
        <v>287.25714506999998</v>
      </c>
      <c r="BB10" s="266">
        <v>176.44220486</v>
      </c>
      <c r="BC10" s="309">
        <v>47.240491126000002</v>
      </c>
      <c r="BD10" s="309">
        <v>1.543209566</v>
      </c>
      <c r="BE10" s="309">
        <v>5.2837212166999999E-2</v>
      </c>
      <c r="BF10" s="309">
        <v>0.22388117089000001</v>
      </c>
      <c r="BG10" s="309">
        <v>13.558367183</v>
      </c>
      <c r="BH10" s="309">
        <v>132.95796514</v>
      </c>
      <c r="BI10" s="309">
        <v>305.51399569</v>
      </c>
      <c r="BJ10" s="309">
        <v>520.31138872999998</v>
      </c>
      <c r="BK10" s="309">
        <v>592.47837933999995</v>
      </c>
      <c r="BL10" s="309">
        <v>455.19337192</v>
      </c>
      <c r="BM10" s="309">
        <v>335.33342635999998</v>
      </c>
      <c r="BN10" s="309">
        <v>146.20049275</v>
      </c>
      <c r="BO10" s="309">
        <v>44.456895134</v>
      </c>
      <c r="BP10" s="309">
        <v>1.6391758452</v>
      </c>
      <c r="BQ10" s="309">
        <v>5.2193078736000001E-2</v>
      </c>
      <c r="BR10" s="309">
        <v>0.22177700062</v>
      </c>
      <c r="BS10" s="309">
        <v>13.506559977</v>
      </c>
      <c r="BT10" s="309">
        <v>132.62952012</v>
      </c>
      <c r="BU10" s="309">
        <v>304.92333314000001</v>
      </c>
      <c r="BV10" s="309">
        <v>519.47369538999999</v>
      </c>
    </row>
    <row r="11" spans="1:74" ht="11.15" customHeight="1" x14ac:dyDescent="0.25">
      <c r="A11" s="9" t="s">
        <v>70</v>
      </c>
      <c r="B11" s="206" t="s">
        <v>436</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247.58124466999999</v>
      </c>
      <c r="AE11" s="266">
        <v>85.739653738000001</v>
      </c>
      <c r="AF11" s="266">
        <v>2.6945602196</v>
      </c>
      <c r="AG11" s="266">
        <v>0</v>
      </c>
      <c r="AH11" s="266">
        <v>0</v>
      </c>
      <c r="AI11" s="266">
        <v>19.964331337000001</v>
      </c>
      <c r="AJ11" s="266">
        <v>154.47374321999999</v>
      </c>
      <c r="AK11" s="266">
        <v>344.63611786000001</v>
      </c>
      <c r="AL11" s="266">
        <v>726.11052322</v>
      </c>
      <c r="AM11" s="266">
        <v>736.11393314999998</v>
      </c>
      <c r="AN11" s="266">
        <v>715.10606538000002</v>
      </c>
      <c r="AO11" s="266">
        <v>337.75729853000001</v>
      </c>
      <c r="AP11" s="266">
        <v>229.69020143</v>
      </c>
      <c r="AQ11" s="266">
        <v>82.278425440999996</v>
      </c>
      <c r="AR11" s="266">
        <v>0.92607210494000003</v>
      </c>
      <c r="AS11" s="266">
        <v>0</v>
      </c>
      <c r="AT11" s="266">
        <v>0</v>
      </c>
      <c r="AU11" s="266">
        <v>19.053253303000002</v>
      </c>
      <c r="AV11" s="266">
        <v>102.64163600000001</v>
      </c>
      <c r="AW11" s="266">
        <v>519.30198947999997</v>
      </c>
      <c r="AX11" s="266">
        <v>412.59014375999999</v>
      </c>
      <c r="AY11" s="266">
        <v>845.08568735999995</v>
      </c>
      <c r="AZ11" s="266">
        <v>589.78566912999997</v>
      </c>
      <c r="BA11" s="266">
        <v>385.51262251999998</v>
      </c>
      <c r="BB11" s="266">
        <v>230.29046052999999</v>
      </c>
      <c r="BC11" s="309">
        <v>62.308584887000002</v>
      </c>
      <c r="BD11" s="309">
        <v>2.3379220353000001</v>
      </c>
      <c r="BE11" s="309">
        <v>0</v>
      </c>
      <c r="BF11" s="309">
        <v>0.23118380329999999</v>
      </c>
      <c r="BG11" s="309">
        <v>21.533301368</v>
      </c>
      <c r="BH11" s="309">
        <v>185.52379381</v>
      </c>
      <c r="BI11" s="309">
        <v>421.07144498999997</v>
      </c>
      <c r="BJ11" s="309">
        <v>702.62002771000004</v>
      </c>
      <c r="BK11" s="309">
        <v>784.10712994000005</v>
      </c>
      <c r="BL11" s="309">
        <v>599.44523348999996</v>
      </c>
      <c r="BM11" s="309">
        <v>435.57446054000002</v>
      </c>
      <c r="BN11" s="309">
        <v>193.27951536</v>
      </c>
      <c r="BO11" s="309">
        <v>59.322789751000002</v>
      </c>
      <c r="BP11" s="309">
        <v>2.1078075726000001</v>
      </c>
      <c r="BQ11" s="309">
        <v>0</v>
      </c>
      <c r="BR11" s="309">
        <v>0.23098720361</v>
      </c>
      <c r="BS11" s="309">
        <v>21.551111052</v>
      </c>
      <c r="BT11" s="309">
        <v>185.62217464</v>
      </c>
      <c r="BU11" s="309">
        <v>421.21841922999999</v>
      </c>
      <c r="BV11" s="309">
        <v>702.81099460999997</v>
      </c>
    </row>
    <row r="12" spans="1:74" ht="11.15" customHeight="1" x14ac:dyDescent="0.25">
      <c r="A12" s="9" t="s">
        <v>71</v>
      </c>
      <c r="B12" s="206" t="s">
        <v>437</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88.808686467000001</v>
      </c>
      <c r="AE12" s="266">
        <v>12.599753577</v>
      </c>
      <c r="AF12" s="266">
        <v>7.3724467555999998E-2</v>
      </c>
      <c r="AG12" s="266">
        <v>0</v>
      </c>
      <c r="AH12" s="266">
        <v>0.24437500198000001</v>
      </c>
      <c r="AI12" s="266">
        <v>7.4405173184000004</v>
      </c>
      <c r="AJ12" s="266">
        <v>83.233530684000002</v>
      </c>
      <c r="AK12" s="266">
        <v>174.93593784999999</v>
      </c>
      <c r="AL12" s="266">
        <v>477.00762929000001</v>
      </c>
      <c r="AM12" s="266">
        <v>515.12420042999997</v>
      </c>
      <c r="AN12" s="266">
        <v>580.13632863999999</v>
      </c>
      <c r="AO12" s="266">
        <v>200.17498724000001</v>
      </c>
      <c r="AP12" s="266">
        <v>102.52713747999999</v>
      </c>
      <c r="AQ12" s="266">
        <v>18.156368762</v>
      </c>
      <c r="AR12" s="266">
        <v>7.348322971E-2</v>
      </c>
      <c r="AS12" s="266">
        <v>0</v>
      </c>
      <c r="AT12" s="266">
        <v>0</v>
      </c>
      <c r="AU12" s="266">
        <v>1.1679307334</v>
      </c>
      <c r="AV12" s="266">
        <v>31.627267940999999</v>
      </c>
      <c r="AW12" s="266">
        <v>256.83056117000001</v>
      </c>
      <c r="AX12" s="266">
        <v>204.98111668000001</v>
      </c>
      <c r="AY12" s="266">
        <v>579.26398769000002</v>
      </c>
      <c r="AZ12" s="266">
        <v>498.82640829000002</v>
      </c>
      <c r="BA12" s="266">
        <v>261.38988784999998</v>
      </c>
      <c r="BB12" s="266">
        <v>68.732147026999996</v>
      </c>
      <c r="BC12" s="309">
        <v>7.9090727275999999</v>
      </c>
      <c r="BD12" s="309">
        <v>0.24282504945</v>
      </c>
      <c r="BE12" s="309">
        <v>0</v>
      </c>
      <c r="BF12" s="309">
        <v>0.24261712907999999</v>
      </c>
      <c r="BG12" s="309">
        <v>4.1324115066999996</v>
      </c>
      <c r="BH12" s="309">
        <v>62.458730664000001</v>
      </c>
      <c r="BI12" s="309">
        <v>249.91749614</v>
      </c>
      <c r="BJ12" s="309">
        <v>500.15870654000003</v>
      </c>
      <c r="BK12" s="309">
        <v>552.53960715999995</v>
      </c>
      <c r="BL12" s="309">
        <v>400.25416790000003</v>
      </c>
      <c r="BM12" s="309">
        <v>258.67200815000001</v>
      </c>
      <c r="BN12" s="309">
        <v>82.378859860000006</v>
      </c>
      <c r="BO12" s="309">
        <v>10.784508706</v>
      </c>
      <c r="BP12" s="309">
        <v>0.33746746464999999</v>
      </c>
      <c r="BQ12" s="309">
        <v>0</v>
      </c>
      <c r="BR12" s="309">
        <v>0.2412427761</v>
      </c>
      <c r="BS12" s="309">
        <v>4.1154790015999998</v>
      </c>
      <c r="BT12" s="309">
        <v>62.348407803999997</v>
      </c>
      <c r="BU12" s="309">
        <v>249.73384876</v>
      </c>
      <c r="BV12" s="309">
        <v>499.93004733999999</v>
      </c>
    </row>
    <row r="13" spans="1:74" ht="11.15" customHeight="1" x14ac:dyDescent="0.25">
      <c r="A13" s="9" t="s">
        <v>72</v>
      </c>
      <c r="B13" s="206" t="s">
        <v>438</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415.34857198999998</v>
      </c>
      <c r="AE13" s="266">
        <v>186.43824706000001</v>
      </c>
      <c r="AF13" s="266">
        <v>74.140901631000006</v>
      </c>
      <c r="AG13" s="266">
        <v>14.204588822</v>
      </c>
      <c r="AH13" s="266">
        <v>9.0985863063999997</v>
      </c>
      <c r="AI13" s="266">
        <v>104.08196538999999</v>
      </c>
      <c r="AJ13" s="266">
        <v>326.54708169999998</v>
      </c>
      <c r="AK13" s="266">
        <v>567.10739180999997</v>
      </c>
      <c r="AL13" s="266">
        <v>887.96049463999998</v>
      </c>
      <c r="AM13" s="266">
        <v>880.12884768000004</v>
      </c>
      <c r="AN13" s="266">
        <v>785.28788519</v>
      </c>
      <c r="AO13" s="266">
        <v>645.24443944999996</v>
      </c>
      <c r="AP13" s="266">
        <v>406.74280728000002</v>
      </c>
      <c r="AQ13" s="266">
        <v>222.12818639</v>
      </c>
      <c r="AR13" s="266">
        <v>35.153228886000001</v>
      </c>
      <c r="AS13" s="266">
        <v>4.7480860096999997</v>
      </c>
      <c r="AT13" s="266">
        <v>23.397318036000001</v>
      </c>
      <c r="AU13" s="266">
        <v>82.853834438000007</v>
      </c>
      <c r="AV13" s="266">
        <v>346.76793973000002</v>
      </c>
      <c r="AW13" s="266">
        <v>493.53457374999999</v>
      </c>
      <c r="AX13" s="266">
        <v>798.53036025999995</v>
      </c>
      <c r="AY13" s="266">
        <v>888.73088994</v>
      </c>
      <c r="AZ13" s="266">
        <v>804.80938990000004</v>
      </c>
      <c r="BA13" s="266">
        <v>609.71182787999999</v>
      </c>
      <c r="BB13" s="266">
        <v>408.90707077000002</v>
      </c>
      <c r="BC13" s="309">
        <v>191.38129445000001</v>
      </c>
      <c r="BD13" s="309">
        <v>69.202072129000001</v>
      </c>
      <c r="BE13" s="309">
        <v>12.690508557999999</v>
      </c>
      <c r="BF13" s="309">
        <v>18.470267593999999</v>
      </c>
      <c r="BG13" s="309">
        <v>109.48286457</v>
      </c>
      <c r="BH13" s="309">
        <v>326.99807263000002</v>
      </c>
      <c r="BI13" s="309">
        <v>620.76943023000001</v>
      </c>
      <c r="BJ13" s="309">
        <v>905.59102031999998</v>
      </c>
      <c r="BK13" s="309">
        <v>902.77314562000004</v>
      </c>
      <c r="BL13" s="309">
        <v>735.86925724000002</v>
      </c>
      <c r="BM13" s="309">
        <v>616.87250462999998</v>
      </c>
      <c r="BN13" s="309">
        <v>410.34377669999998</v>
      </c>
      <c r="BO13" s="309">
        <v>219.89499187000001</v>
      </c>
      <c r="BP13" s="309">
        <v>82.261527495999999</v>
      </c>
      <c r="BQ13" s="309">
        <v>17.629494697999998</v>
      </c>
      <c r="BR13" s="309">
        <v>18.459706683</v>
      </c>
      <c r="BS13" s="309">
        <v>109.39912656</v>
      </c>
      <c r="BT13" s="309">
        <v>326.77232942000001</v>
      </c>
      <c r="BU13" s="309">
        <v>620.46873891999996</v>
      </c>
      <c r="BV13" s="309">
        <v>905.27210159000003</v>
      </c>
    </row>
    <row r="14" spans="1:74" ht="11.15" customHeight="1" x14ac:dyDescent="0.25">
      <c r="A14" s="9" t="s">
        <v>73</v>
      </c>
      <c r="B14" s="206" t="s">
        <v>439</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309.38070529999999</v>
      </c>
      <c r="AE14" s="266">
        <v>147.78825947000001</v>
      </c>
      <c r="AF14" s="266">
        <v>70.543053712000003</v>
      </c>
      <c r="AG14" s="266">
        <v>18.900416160999999</v>
      </c>
      <c r="AH14" s="266">
        <v>15.589574753999999</v>
      </c>
      <c r="AI14" s="266">
        <v>30.618954703</v>
      </c>
      <c r="AJ14" s="266">
        <v>133.20289575000001</v>
      </c>
      <c r="AK14" s="266">
        <v>411.69170165999998</v>
      </c>
      <c r="AL14" s="266">
        <v>541.73476915000003</v>
      </c>
      <c r="AM14" s="266">
        <v>547.53997225000001</v>
      </c>
      <c r="AN14" s="266">
        <v>492.69510256000001</v>
      </c>
      <c r="AO14" s="266">
        <v>520.84456524999996</v>
      </c>
      <c r="AP14" s="266">
        <v>284.54097458000001</v>
      </c>
      <c r="AQ14" s="266">
        <v>171.53088584</v>
      </c>
      <c r="AR14" s="266">
        <v>28.043813826000001</v>
      </c>
      <c r="AS14" s="266">
        <v>10.384596779000001</v>
      </c>
      <c r="AT14" s="266">
        <v>14.205541849999999</v>
      </c>
      <c r="AU14" s="266">
        <v>52.653323301</v>
      </c>
      <c r="AV14" s="266">
        <v>245.98220022000001</v>
      </c>
      <c r="AW14" s="266">
        <v>327.28468021999998</v>
      </c>
      <c r="AX14" s="266">
        <v>631.84646297999996</v>
      </c>
      <c r="AY14" s="266">
        <v>541.86637527000005</v>
      </c>
      <c r="AZ14" s="266">
        <v>469.30718203999999</v>
      </c>
      <c r="BA14" s="266">
        <v>396.30390127999999</v>
      </c>
      <c r="BB14" s="266">
        <v>320.23687890999997</v>
      </c>
      <c r="BC14" s="309">
        <v>191.88485161</v>
      </c>
      <c r="BD14" s="309">
        <v>75.540981102999993</v>
      </c>
      <c r="BE14" s="309">
        <v>20.139748918999999</v>
      </c>
      <c r="BF14" s="309">
        <v>19.904668688000001</v>
      </c>
      <c r="BG14" s="309">
        <v>53.105269350999997</v>
      </c>
      <c r="BH14" s="309">
        <v>196.72595522</v>
      </c>
      <c r="BI14" s="309">
        <v>413.95797567</v>
      </c>
      <c r="BJ14" s="309">
        <v>599.91052646000003</v>
      </c>
      <c r="BK14" s="309">
        <v>587.22480030999998</v>
      </c>
      <c r="BL14" s="309">
        <v>493.85623600000002</v>
      </c>
      <c r="BM14" s="309">
        <v>454.29953776999997</v>
      </c>
      <c r="BN14" s="309">
        <v>332.91311841999999</v>
      </c>
      <c r="BO14" s="309">
        <v>185.78668709999999</v>
      </c>
      <c r="BP14" s="309">
        <v>72.590083344999996</v>
      </c>
      <c r="BQ14" s="309">
        <v>21.533224657000002</v>
      </c>
      <c r="BR14" s="309">
        <v>19.980436256000001</v>
      </c>
      <c r="BS14" s="309">
        <v>53.289735366000002</v>
      </c>
      <c r="BT14" s="309">
        <v>197.11480040000001</v>
      </c>
      <c r="BU14" s="309">
        <v>414.38461317999997</v>
      </c>
      <c r="BV14" s="309">
        <v>600.34681380999996</v>
      </c>
    </row>
    <row r="15" spans="1:74" ht="11.15" customHeight="1" x14ac:dyDescent="0.25">
      <c r="A15" s="9" t="s">
        <v>560</v>
      </c>
      <c r="B15" s="206" t="s">
        <v>467</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360.13627831999997</v>
      </c>
      <c r="AE15" s="266">
        <v>157.07913234</v>
      </c>
      <c r="AF15" s="266">
        <v>25.653378879000002</v>
      </c>
      <c r="AG15" s="266">
        <v>4.6703995387999999</v>
      </c>
      <c r="AH15" s="266">
        <v>7.2767465360000001</v>
      </c>
      <c r="AI15" s="266">
        <v>58.487638122</v>
      </c>
      <c r="AJ15" s="266">
        <v>248.35926223000001</v>
      </c>
      <c r="AK15" s="266">
        <v>422.90211174000001</v>
      </c>
      <c r="AL15" s="266">
        <v>751.58161027999995</v>
      </c>
      <c r="AM15" s="266">
        <v>804.89352048000001</v>
      </c>
      <c r="AN15" s="266">
        <v>794.18331927999998</v>
      </c>
      <c r="AO15" s="266">
        <v>507.78859448999998</v>
      </c>
      <c r="AP15" s="266">
        <v>308.33820989999998</v>
      </c>
      <c r="AQ15" s="266">
        <v>150.90920317999999</v>
      </c>
      <c r="AR15" s="266">
        <v>12.366716335</v>
      </c>
      <c r="AS15" s="266">
        <v>4.6648959066</v>
      </c>
      <c r="AT15" s="266">
        <v>5.9292808051000003</v>
      </c>
      <c r="AU15" s="266">
        <v>40.261634252</v>
      </c>
      <c r="AV15" s="266">
        <v>180.37961326000001</v>
      </c>
      <c r="AW15" s="266">
        <v>509.86616443999998</v>
      </c>
      <c r="AX15" s="266">
        <v>616.10717410999996</v>
      </c>
      <c r="AY15" s="266">
        <v>914.03008144</v>
      </c>
      <c r="AZ15" s="266">
        <v>711.11430428000006</v>
      </c>
      <c r="BA15" s="266">
        <v>525.09802715000001</v>
      </c>
      <c r="BB15" s="266">
        <v>345.20307197</v>
      </c>
      <c r="BC15" s="309">
        <v>140.71465767000001</v>
      </c>
      <c r="BD15" s="309">
        <v>30.572684246000001</v>
      </c>
      <c r="BE15" s="309">
        <v>6.4659154220000001</v>
      </c>
      <c r="BF15" s="309">
        <v>10.289696859999999</v>
      </c>
      <c r="BG15" s="309">
        <v>57.856744513000002</v>
      </c>
      <c r="BH15" s="309">
        <v>251.23692471999999</v>
      </c>
      <c r="BI15" s="309">
        <v>497.69954844</v>
      </c>
      <c r="BJ15" s="309">
        <v>780.99487207000004</v>
      </c>
      <c r="BK15" s="309">
        <v>855.76433750000001</v>
      </c>
      <c r="BL15" s="309">
        <v>690.81061391000003</v>
      </c>
      <c r="BM15" s="309">
        <v>561.64421138</v>
      </c>
      <c r="BN15" s="309">
        <v>315.76832393000001</v>
      </c>
      <c r="BO15" s="309">
        <v>142.69745897000001</v>
      </c>
      <c r="BP15" s="309">
        <v>32.491428990000003</v>
      </c>
      <c r="BQ15" s="309">
        <v>7.8224255845000004</v>
      </c>
      <c r="BR15" s="309">
        <v>10.284980207</v>
      </c>
      <c r="BS15" s="309">
        <v>57.793785661000001</v>
      </c>
      <c r="BT15" s="309">
        <v>250.89385621</v>
      </c>
      <c r="BU15" s="309">
        <v>497.17027705999999</v>
      </c>
      <c r="BV15" s="309">
        <v>780.26255844000002</v>
      </c>
    </row>
    <row r="16" spans="1:74" ht="11.15" customHeight="1" x14ac:dyDescent="0.25">
      <c r="A16" s="9"/>
      <c r="B16" s="190" t="s">
        <v>156</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1.15" customHeight="1" x14ac:dyDescent="0.25">
      <c r="A17" s="9" t="s">
        <v>135</v>
      </c>
      <c r="B17" s="206" t="s">
        <v>432</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566.87222822000001</v>
      </c>
      <c r="AQ17" s="266">
        <v>237.27467626999999</v>
      </c>
      <c r="AR17" s="266">
        <v>51.346363896</v>
      </c>
      <c r="AS17" s="266">
        <v>3.5139856135</v>
      </c>
      <c r="AT17" s="266">
        <v>14.8427794</v>
      </c>
      <c r="AU17" s="266">
        <v>88.766923172000006</v>
      </c>
      <c r="AV17" s="266">
        <v>381.91919192</v>
      </c>
      <c r="AW17" s="266">
        <v>723.27055671999995</v>
      </c>
      <c r="AX17" s="266">
        <v>994.48685232000003</v>
      </c>
      <c r="AY17" s="266">
        <v>1168.7979444</v>
      </c>
      <c r="AZ17" s="266">
        <v>1020.7166743</v>
      </c>
      <c r="BA17" s="266">
        <v>910.80626840000002</v>
      </c>
      <c r="BB17" s="266">
        <v>565.63166615</v>
      </c>
      <c r="BC17" s="309">
        <v>239.3981</v>
      </c>
      <c r="BD17" s="309">
        <v>47.312370000000001</v>
      </c>
      <c r="BE17" s="309">
        <v>4.6095069999999998</v>
      </c>
      <c r="BF17" s="309">
        <v>13.757490000000001</v>
      </c>
      <c r="BG17" s="309">
        <v>89.027690000000007</v>
      </c>
      <c r="BH17" s="309">
        <v>371.8938</v>
      </c>
      <c r="BI17" s="309">
        <v>736.79750000000001</v>
      </c>
      <c r="BJ17" s="309">
        <v>995.08010000000002</v>
      </c>
      <c r="BK17" s="309">
        <v>1191.0409999999999</v>
      </c>
      <c r="BL17" s="309">
        <v>1031.2639999999999</v>
      </c>
      <c r="BM17" s="309">
        <v>929.41859999999997</v>
      </c>
      <c r="BN17" s="309">
        <v>571.96479999999997</v>
      </c>
      <c r="BO17" s="309">
        <v>246.18100000000001</v>
      </c>
      <c r="BP17" s="309">
        <v>45.802700000000002</v>
      </c>
      <c r="BQ17" s="309">
        <v>5.0298720000000001</v>
      </c>
      <c r="BR17" s="309">
        <v>14.66356</v>
      </c>
      <c r="BS17" s="309">
        <v>87.567220000000006</v>
      </c>
      <c r="BT17" s="309">
        <v>378.41390000000001</v>
      </c>
      <c r="BU17" s="309">
        <v>727.54039999999998</v>
      </c>
      <c r="BV17" s="309">
        <v>1003.866</v>
      </c>
    </row>
    <row r="18" spans="1:74" ht="11.15" customHeight="1" x14ac:dyDescent="0.25">
      <c r="A18" s="9" t="s">
        <v>136</v>
      </c>
      <c r="B18" s="206" t="s">
        <v>465</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481.37955474</v>
      </c>
      <c r="AQ18" s="266">
        <v>171.78889903000001</v>
      </c>
      <c r="AR18" s="266">
        <v>24.102715651</v>
      </c>
      <c r="AS18" s="266">
        <v>1.8367499584</v>
      </c>
      <c r="AT18" s="266">
        <v>9.5281026834000002</v>
      </c>
      <c r="AU18" s="266">
        <v>60.089139703999997</v>
      </c>
      <c r="AV18" s="266">
        <v>322.82088283000002</v>
      </c>
      <c r="AW18" s="266">
        <v>674.72131282999999</v>
      </c>
      <c r="AX18" s="266">
        <v>913.26988793999999</v>
      </c>
      <c r="AY18" s="266">
        <v>1112.0056956999999</v>
      </c>
      <c r="AZ18" s="266">
        <v>952.02231366000001</v>
      </c>
      <c r="BA18" s="266">
        <v>822.63456667000003</v>
      </c>
      <c r="BB18" s="266">
        <v>482.12759500999999</v>
      </c>
      <c r="BC18" s="309">
        <v>178.9085</v>
      </c>
      <c r="BD18" s="309">
        <v>23.27158</v>
      </c>
      <c r="BE18" s="309">
        <v>2.1643249999999998</v>
      </c>
      <c r="BF18" s="309">
        <v>8.898714</v>
      </c>
      <c r="BG18" s="309">
        <v>60.351599999999998</v>
      </c>
      <c r="BH18" s="309">
        <v>307.60539999999997</v>
      </c>
      <c r="BI18" s="309">
        <v>690.98199999999997</v>
      </c>
      <c r="BJ18" s="309">
        <v>909.21069999999997</v>
      </c>
      <c r="BK18" s="309">
        <v>1135.7249999999999</v>
      </c>
      <c r="BL18" s="309">
        <v>963.92650000000003</v>
      </c>
      <c r="BM18" s="309">
        <v>845.16420000000005</v>
      </c>
      <c r="BN18" s="309">
        <v>485.94029999999998</v>
      </c>
      <c r="BO18" s="309">
        <v>187.9023</v>
      </c>
      <c r="BP18" s="309">
        <v>23.02993</v>
      </c>
      <c r="BQ18" s="309">
        <v>2.2945329999999999</v>
      </c>
      <c r="BR18" s="309">
        <v>8.8823600000000003</v>
      </c>
      <c r="BS18" s="309">
        <v>59.835070000000002</v>
      </c>
      <c r="BT18" s="309">
        <v>311.18549999999999</v>
      </c>
      <c r="BU18" s="309">
        <v>678.83150000000001</v>
      </c>
      <c r="BV18" s="309">
        <v>920.99199999999996</v>
      </c>
    </row>
    <row r="19" spans="1:74" ht="11.15" customHeight="1" x14ac:dyDescent="0.25">
      <c r="A19" s="9" t="s">
        <v>137</v>
      </c>
      <c r="B19" s="206" t="s">
        <v>433</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505.41414365999998</v>
      </c>
      <c r="AQ19" s="266">
        <v>193.82425798</v>
      </c>
      <c r="AR19" s="266">
        <v>31.3616682</v>
      </c>
      <c r="AS19" s="266">
        <v>6.5373597114999997</v>
      </c>
      <c r="AT19" s="266">
        <v>17.751070359</v>
      </c>
      <c r="AU19" s="266">
        <v>80.198735799999994</v>
      </c>
      <c r="AV19" s="266">
        <v>385.95073403999999</v>
      </c>
      <c r="AW19" s="266">
        <v>756.40189765000002</v>
      </c>
      <c r="AX19" s="266">
        <v>1027.4223775</v>
      </c>
      <c r="AY19" s="266">
        <v>1226.4586406999999</v>
      </c>
      <c r="AZ19" s="266">
        <v>1074.2385813999999</v>
      </c>
      <c r="BA19" s="266">
        <v>832.01533959999995</v>
      </c>
      <c r="BB19" s="266">
        <v>501.02124472000003</v>
      </c>
      <c r="BC19" s="309">
        <v>196.66749999999999</v>
      </c>
      <c r="BD19" s="309">
        <v>29.599789999999999</v>
      </c>
      <c r="BE19" s="309">
        <v>7.1800040000000003</v>
      </c>
      <c r="BF19" s="309">
        <v>16.915959999999998</v>
      </c>
      <c r="BG19" s="309">
        <v>73.122789999999995</v>
      </c>
      <c r="BH19" s="309">
        <v>369.78800000000001</v>
      </c>
      <c r="BI19" s="309">
        <v>772.08240000000001</v>
      </c>
      <c r="BJ19" s="309">
        <v>1019.883</v>
      </c>
      <c r="BK19" s="309">
        <v>1255.3009999999999</v>
      </c>
      <c r="BL19" s="309">
        <v>1092.6300000000001</v>
      </c>
      <c r="BM19" s="309">
        <v>866.69489999999996</v>
      </c>
      <c r="BN19" s="309">
        <v>509.90530000000001</v>
      </c>
      <c r="BO19" s="309">
        <v>207.2217</v>
      </c>
      <c r="BP19" s="309">
        <v>31.032250000000001</v>
      </c>
      <c r="BQ19" s="309">
        <v>7.797803</v>
      </c>
      <c r="BR19" s="309">
        <v>16.929210000000001</v>
      </c>
      <c r="BS19" s="309">
        <v>71.290710000000004</v>
      </c>
      <c r="BT19" s="309">
        <v>365.79950000000002</v>
      </c>
      <c r="BU19" s="309">
        <v>766.41129999999998</v>
      </c>
      <c r="BV19" s="309">
        <v>1038.4780000000001</v>
      </c>
    </row>
    <row r="20" spans="1:74" ht="11.15" customHeight="1" x14ac:dyDescent="0.25">
      <c r="A20" s="9" t="s">
        <v>138</v>
      </c>
      <c r="B20" s="206" t="s">
        <v>434</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489.49670843000001</v>
      </c>
      <c r="AQ20" s="266">
        <v>203.61793269</v>
      </c>
      <c r="AR20" s="266">
        <v>35.257519039999998</v>
      </c>
      <c r="AS20" s="266">
        <v>10.671008894</v>
      </c>
      <c r="AT20" s="266">
        <v>24.649370408999999</v>
      </c>
      <c r="AU20" s="266">
        <v>97.884476176000007</v>
      </c>
      <c r="AV20" s="266">
        <v>424.99985577000001</v>
      </c>
      <c r="AW20" s="266">
        <v>800.45312913999999</v>
      </c>
      <c r="AX20" s="266">
        <v>1142.6618232999999</v>
      </c>
      <c r="AY20" s="266">
        <v>1279.1183885</v>
      </c>
      <c r="AZ20" s="266">
        <v>1134.1381507000001</v>
      </c>
      <c r="BA20" s="266">
        <v>806.03164693999997</v>
      </c>
      <c r="BB20" s="266">
        <v>490.62987141999997</v>
      </c>
      <c r="BC20" s="309">
        <v>202.97049999999999</v>
      </c>
      <c r="BD20" s="309">
        <v>32.059750000000001</v>
      </c>
      <c r="BE20" s="309">
        <v>11.228809999999999</v>
      </c>
      <c r="BF20" s="309">
        <v>24.2545</v>
      </c>
      <c r="BG20" s="309">
        <v>89.375039999999998</v>
      </c>
      <c r="BH20" s="309">
        <v>420.17660000000001</v>
      </c>
      <c r="BI20" s="309">
        <v>801.0607</v>
      </c>
      <c r="BJ20" s="309">
        <v>1135.4369999999999</v>
      </c>
      <c r="BK20" s="309">
        <v>1310.7570000000001</v>
      </c>
      <c r="BL20" s="309">
        <v>1160.6210000000001</v>
      </c>
      <c r="BM20" s="309">
        <v>845.45399999999995</v>
      </c>
      <c r="BN20" s="309">
        <v>513.65150000000006</v>
      </c>
      <c r="BO20" s="309">
        <v>209.97210000000001</v>
      </c>
      <c r="BP20" s="309">
        <v>33.655569999999997</v>
      </c>
      <c r="BQ20" s="309">
        <v>12.364750000000001</v>
      </c>
      <c r="BR20" s="309">
        <v>24.314450000000001</v>
      </c>
      <c r="BS20" s="309">
        <v>88.833359999999999</v>
      </c>
      <c r="BT20" s="309">
        <v>414.33569999999997</v>
      </c>
      <c r="BU20" s="309">
        <v>805.95950000000005</v>
      </c>
      <c r="BV20" s="309">
        <v>1146.672</v>
      </c>
    </row>
    <row r="21" spans="1:74" ht="11.15" customHeight="1" x14ac:dyDescent="0.25">
      <c r="A21" s="9" t="s">
        <v>139</v>
      </c>
      <c r="B21" s="206" t="s">
        <v>466</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141.24234884000001</v>
      </c>
      <c r="AQ21" s="266">
        <v>38.114743642000001</v>
      </c>
      <c r="AR21" s="266">
        <v>1.5107229699</v>
      </c>
      <c r="AS21" s="266">
        <v>8.7485739605000001E-2</v>
      </c>
      <c r="AT21" s="266">
        <v>0.40678462968000001</v>
      </c>
      <c r="AU21" s="266">
        <v>10.368914925</v>
      </c>
      <c r="AV21" s="266">
        <v>114.98588045</v>
      </c>
      <c r="AW21" s="266">
        <v>338.11225714</v>
      </c>
      <c r="AX21" s="266">
        <v>462.88577609999999</v>
      </c>
      <c r="AY21" s="266">
        <v>592.85374367999998</v>
      </c>
      <c r="AZ21" s="266">
        <v>444.59238782</v>
      </c>
      <c r="BA21" s="266">
        <v>342.21489294000003</v>
      </c>
      <c r="BB21" s="266">
        <v>145.53084801</v>
      </c>
      <c r="BC21" s="309">
        <v>40.245739999999998</v>
      </c>
      <c r="BD21" s="309">
        <v>1.537668</v>
      </c>
      <c r="BE21" s="309">
        <v>9.2831200000000003E-2</v>
      </c>
      <c r="BF21" s="309">
        <v>0.4033292</v>
      </c>
      <c r="BG21" s="309">
        <v>10.18806</v>
      </c>
      <c r="BH21" s="309">
        <v>105.0187</v>
      </c>
      <c r="BI21" s="309">
        <v>347.03320000000002</v>
      </c>
      <c r="BJ21" s="309">
        <v>453.46449999999999</v>
      </c>
      <c r="BK21" s="309">
        <v>603.55319999999995</v>
      </c>
      <c r="BL21" s="309">
        <v>445.15550000000002</v>
      </c>
      <c r="BM21" s="309">
        <v>352.49970000000002</v>
      </c>
      <c r="BN21" s="309">
        <v>149.10499999999999</v>
      </c>
      <c r="BO21" s="309">
        <v>43.020159999999997</v>
      </c>
      <c r="BP21" s="309">
        <v>1.377461</v>
      </c>
      <c r="BQ21" s="309">
        <v>9.8114999999999994E-2</v>
      </c>
      <c r="BR21" s="309">
        <v>0.39410849999999997</v>
      </c>
      <c r="BS21" s="309">
        <v>10.0266</v>
      </c>
      <c r="BT21" s="309">
        <v>104.2548</v>
      </c>
      <c r="BU21" s="309">
        <v>335.87209999999999</v>
      </c>
      <c r="BV21" s="309">
        <v>461.791</v>
      </c>
    </row>
    <row r="22" spans="1:74" ht="11.15" customHeight="1" x14ac:dyDescent="0.25">
      <c r="A22" s="9" t="s">
        <v>140</v>
      </c>
      <c r="B22" s="206" t="s">
        <v>436</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180.62151259000001</v>
      </c>
      <c r="AQ22" s="266">
        <v>49.147070851999999</v>
      </c>
      <c r="AR22" s="266">
        <v>1.5344593054</v>
      </c>
      <c r="AS22" s="266">
        <v>7.0422463121000006E-2</v>
      </c>
      <c r="AT22" s="266">
        <v>0.18726111246999999</v>
      </c>
      <c r="AU22" s="266">
        <v>15.652743686000001</v>
      </c>
      <c r="AV22" s="266">
        <v>161.92284321</v>
      </c>
      <c r="AW22" s="266">
        <v>461.86635192</v>
      </c>
      <c r="AX22" s="266">
        <v>624.87470350000001</v>
      </c>
      <c r="AY22" s="266">
        <v>765.58050980999997</v>
      </c>
      <c r="AZ22" s="266">
        <v>581.45737569000005</v>
      </c>
      <c r="BA22" s="266">
        <v>415.85032246999998</v>
      </c>
      <c r="BB22" s="266">
        <v>190.50418108</v>
      </c>
      <c r="BC22" s="309">
        <v>51.030610000000003</v>
      </c>
      <c r="BD22" s="309">
        <v>1.5564</v>
      </c>
      <c r="BE22" s="309">
        <v>7.0422499999999999E-2</v>
      </c>
      <c r="BF22" s="309">
        <v>0.18726110000000001</v>
      </c>
      <c r="BG22" s="309">
        <v>14.41142</v>
      </c>
      <c r="BH22" s="309">
        <v>148.34690000000001</v>
      </c>
      <c r="BI22" s="309">
        <v>475.85590000000002</v>
      </c>
      <c r="BJ22" s="309">
        <v>603.3075</v>
      </c>
      <c r="BK22" s="309">
        <v>785.92989999999998</v>
      </c>
      <c r="BL22" s="309">
        <v>588.68859999999995</v>
      </c>
      <c r="BM22" s="309">
        <v>434.41300000000001</v>
      </c>
      <c r="BN22" s="309">
        <v>198.44489999999999</v>
      </c>
      <c r="BO22" s="309">
        <v>55.095120000000001</v>
      </c>
      <c r="BP22" s="309">
        <v>1.556317</v>
      </c>
      <c r="BQ22" s="309">
        <v>7.0422499999999999E-2</v>
      </c>
      <c r="BR22" s="309">
        <v>0.2103795</v>
      </c>
      <c r="BS22" s="309">
        <v>13.932980000000001</v>
      </c>
      <c r="BT22" s="309">
        <v>143.9101</v>
      </c>
      <c r="BU22" s="309">
        <v>465.22160000000002</v>
      </c>
      <c r="BV22" s="309">
        <v>617.69299999999998</v>
      </c>
    </row>
    <row r="23" spans="1:74" ht="11.15" customHeight="1" x14ac:dyDescent="0.25">
      <c r="A23" s="9" t="s">
        <v>141</v>
      </c>
      <c r="B23" s="206" t="s">
        <v>437</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74.925280094000001</v>
      </c>
      <c r="AQ23" s="266">
        <v>10.935124439000001</v>
      </c>
      <c r="AR23" s="266">
        <v>6.2470888741E-2</v>
      </c>
      <c r="AS23" s="266">
        <v>7.6979676671000002E-3</v>
      </c>
      <c r="AT23" s="266">
        <v>0.16262532249</v>
      </c>
      <c r="AU23" s="266">
        <v>3.0274875744999998</v>
      </c>
      <c r="AV23" s="266">
        <v>61.413002618</v>
      </c>
      <c r="AW23" s="266">
        <v>265.00874897</v>
      </c>
      <c r="AX23" s="266">
        <v>459.44586537999999</v>
      </c>
      <c r="AY23" s="266">
        <v>533.36056014999997</v>
      </c>
      <c r="AZ23" s="266">
        <v>389.32104428000002</v>
      </c>
      <c r="BA23" s="266">
        <v>221.95432609</v>
      </c>
      <c r="BB23" s="266">
        <v>81.549590773000006</v>
      </c>
      <c r="BC23" s="309">
        <v>11.54814</v>
      </c>
      <c r="BD23" s="309">
        <v>6.9819199999999998E-2</v>
      </c>
      <c r="BE23" s="309">
        <v>7.6979700000000002E-3</v>
      </c>
      <c r="BF23" s="309">
        <v>0.1626253</v>
      </c>
      <c r="BG23" s="309">
        <v>2.4776940000000001</v>
      </c>
      <c r="BH23" s="309">
        <v>57.835079999999998</v>
      </c>
      <c r="BI23" s="309">
        <v>266.8415</v>
      </c>
      <c r="BJ23" s="309">
        <v>429.12889999999999</v>
      </c>
      <c r="BK23" s="309">
        <v>548.19820000000004</v>
      </c>
      <c r="BL23" s="309">
        <v>404.76609999999999</v>
      </c>
      <c r="BM23" s="309">
        <v>235.75970000000001</v>
      </c>
      <c r="BN23" s="309">
        <v>85.182029999999997</v>
      </c>
      <c r="BO23" s="309">
        <v>12.10676</v>
      </c>
      <c r="BP23" s="309">
        <v>9.4101699999999996E-2</v>
      </c>
      <c r="BQ23" s="309">
        <v>7.6979700000000002E-3</v>
      </c>
      <c r="BR23" s="309">
        <v>0.186887</v>
      </c>
      <c r="BS23" s="309">
        <v>2.6048049999999998</v>
      </c>
      <c r="BT23" s="309">
        <v>55.66431</v>
      </c>
      <c r="BU23" s="309">
        <v>268.80009999999999</v>
      </c>
      <c r="BV23" s="309">
        <v>439.14659999999998</v>
      </c>
    </row>
    <row r="24" spans="1:74" ht="11.15" customHeight="1" x14ac:dyDescent="0.25">
      <c r="A24" s="9" t="s">
        <v>142</v>
      </c>
      <c r="B24" s="206" t="s">
        <v>438</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400.17125855</v>
      </c>
      <c r="AQ24" s="266">
        <v>237.41325927</v>
      </c>
      <c r="AR24" s="266">
        <v>66.792741469999996</v>
      </c>
      <c r="AS24" s="266">
        <v>12.964490423000001</v>
      </c>
      <c r="AT24" s="266">
        <v>21.119036170000001</v>
      </c>
      <c r="AU24" s="266">
        <v>100.46020717</v>
      </c>
      <c r="AV24" s="266">
        <v>343.70381416999999</v>
      </c>
      <c r="AW24" s="266">
        <v>603.95686040999999</v>
      </c>
      <c r="AX24" s="266">
        <v>902.50399357000003</v>
      </c>
      <c r="AY24" s="266">
        <v>878.30076900999995</v>
      </c>
      <c r="AZ24" s="266">
        <v>729.31614334999995</v>
      </c>
      <c r="BA24" s="266">
        <v>573.71087556999998</v>
      </c>
      <c r="BB24" s="266">
        <v>396.42467239000001</v>
      </c>
      <c r="BC24" s="309">
        <v>228.59200000000001</v>
      </c>
      <c r="BD24" s="309">
        <v>60.411169999999998</v>
      </c>
      <c r="BE24" s="309">
        <v>11.78115</v>
      </c>
      <c r="BF24" s="309">
        <v>22.057269999999999</v>
      </c>
      <c r="BG24" s="309">
        <v>98.430760000000006</v>
      </c>
      <c r="BH24" s="309">
        <v>345.24860000000001</v>
      </c>
      <c r="BI24" s="309">
        <v>586.68320000000006</v>
      </c>
      <c r="BJ24" s="309">
        <v>885.86720000000003</v>
      </c>
      <c r="BK24" s="309">
        <v>885.46579999999994</v>
      </c>
      <c r="BL24" s="309">
        <v>734.71259999999995</v>
      </c>
      <c r="BM24" s="309">
        <v>581.221</v>
      </c>
      <c r="BN24" s="309">
        <v>404.28649999999999</v>
      </c>
      <c r="BO24" s="309">
        <v>227.8306</v>
      </c>
      <c r="BP24" s="309">
        <v>61.991529999999997</v>
      </c>
      <c r="BQ24" s="309">
        <v>12.275969999999999</v>
      </c>
      <c r="BR24" s="309">
        <v>22.520710000000001</v>
      </c>
      <c r="BS24" s="309">
        <v>99.82987</v>
      </c>
      <c r="BT24" s="309">
        <v>343.40480000000002</v>
      </c>
      <c r="BU24" s="309">
        <v>595.15020000000004</v>
      </c>
      <c r="BV24" s="309">
        <v>886.55759999999998</v>
      </c>
    </row>
    <row r="25" spans="1:74" ht="11.15" customHeight="1" x14ac:dyDescent="0.25">
      <c r="A25" s="9" t="s">
        <v>143</v>
      </c>
      <c r="B25" s="206" t="s">
        <v>439</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299.75922530000003</v>
      </c>
      <c r="AQ25" s="266">
        <v>188.51080696</v>
      </c>
      <c r="AR25" s="266">
        <v>64.460990871999996</v>
      </c>
      <c r="AS25" s="266">
        <v>16.925392770999999</v>
      </c>
      <c r="AT25" s="266">
        <v>13.579352976999999</v>
      </c>
      <c r="AU25" s="266">
        <v>50.051229069999998</v>
      </c>
      <c r="AV25" s="266">
        <v>178.56886723</v>
      </c>
      <c r="AW25" s="266">
        <v>388.49241954000001</v>
      </c>
      <c r="AX25" s="266">
        <v>579.98356333000004</v>
      </c>
      <c r="AY25" s="266">
        <v>544.26971349999997</v>
      </c>
      <c r="AZ25" s="266">
        <v>472.57131218000001</v>
      </c>
      <c r="BA25" s="266">
        <v>437.63134172999997</v>
      </c>
      <c r="BB25" s="266">
        <v>289.89228909000002</v>
      </c>
      <c r="BC25" s="309">
        <v>177.1789</v>
      </c>
      <c r="BD25" s="309">
        <v>55.622019999999999</v>
      </c>
      <c r="BE25" s="309">
        <v>14.673299999999999</v>
      </c>
      <c r="BF25" s="309">
        <v>12.8086</v>
      </c>
      <c r="BG25" s="309">
        <v>51.36842</v>
      </c>
      <c r="BH25" s="309">
        <v>183.648</v>
      </c>
      <c r="BI25" s="309">
        <v>373.33019999999999</v>
      </c>
      <c r="BJ25" s="309">
        <v>579.42809999999997</v>
      </c>
      <c r="BK25" s="309">
        <v>544.05349999999999</v>
      </c>
      <c r="BL25" s="309">
        <v>469.96210000000002</v>
      </c>
      <c r="BM25" s="309">
        <v>425.99450000000002</v>
      </c>
      <c r="BN25" s="309">
        <v>289.87979999999999</v>
      </c>
      <c r="BO25" s="309">
        <v>177.76130000000001</v>
      </c>
      <c r="BP25" s="309">
        <v>53.273739999999997</v>
      </c>
      <c r="BQ25" s="309">
        <v>14.15033</v>
      </c>
      <c r="BR25" s="309">
        <v>13.348269999999999</v>
      </c>
      <c r="BS25" s="309">
        <v>52.36797</v>
      </c>
      <c r="BT25" s="309">
        <v>185.28100000000001</v>
      </c>
      <c r="BU25" s="309">
        <v>377.5059</v>
      </c>
      <c r="BV25" s="309">
        <v>577.32950000000005</v>
      </c>
    </row>
    <row r="26" spans="1:74" ht="11.15" customHeight="1" x14ac:dyDescent="0.25">
      <c r="A26" s="9" t="s">
        <v>144</v>
      </c>
      <c r="B26" s="206" t="s">
        <v>467</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320.17372316000001</v>
      </c>
      <c r="AQ26" s="266">
        <v>134.58670026999999</v>
      </c>
      <c r="AR26" s="266">
        <v>28.143705296</v>
      </c>
      <c r="AS26" s="266">
        <v>5.7763995463000004</v>
      </c>
      <c r="AT26" s="266">
        <v>9.9937415500999993</v>
      </c>
      <c r="AU26" s="266">
        <v>48.898204440999997</v>
      </c>
      <c r="AV26" s="266">
        <v>237.50709902</v>
      </c>
      <c r="AW26" s="266">
        <v>516.89481568999997</v>
      </c>
      <c r="AX26" s="266">
        <v>732.99434588999998</v>
      </c>
      <c r="AY26" s="266">
        <v>840.14750721999997</v>
      </c>
      <c r="AZ26" s="266">
        <v>700.72510092000005</v>
      </c>
      <c r="BA26" s="266">
        <v>554.63219216000005</v>
      </c>
      <c r="BB26" s="266">
        <v>319.59232828</v>
      </c>
      <c r="BC26" s="309">
        <v>133.9194</v>
      </c>
      <c r="BD26" s="309">
        <v>25.485399999999998</v>
      </c>
      <c r="BE26" s="309">
        <v>5.5470800000000002</v>
      </c>
      <c r="BF26" s="309">
        <v>9.6539380000000001</v>
      </c>
      <c r="BG26" s="309">
        <v>47.173650000000002</v>
      </c>
      <c r="BH26" s="309">
        <v>229.91079999999999</v>
      </c>
      <c r="BI26" s="309">
        <v>520.56790000000001</v>
      </c>
      <c r="BJ26" s="309">
        <v>722.20180000000005</v>
      </c>
      <c r="BK26" s="309">
        <v>855.27940000000001</v>
      </c>
      <c r="BL26" s="309">
        <v>708.9076</v>
      </c>
      <c r="BM26" s="309">
        <v>568.99800000000005</v>
      </c>
      <c r="BN26" s="309">
        <v>324.87709999999998</v>
      </c>
      <c r="BO26" s="309">
        <v>138.10759999999999</v>
      </c>
      <c r="BP26" s="309">
        <v>25.379670000000001</v>
      </c>
      <c r="BQ26" s="309">
        <v>5.6975519999999999</v>
      </c>
      <c r="BR26" s="309">
        <v>9.8083189999999991</v>
      </c>
      <c r="BS26" s="309">
        <v>46.863210000000002</v>
      </c>
      <c r="BT26" s="309">
        <v>228.81989999999999</v>
      </c>
      <c r="BU26" s="309">
        <v>516.24249999999995</v>
      </c>
      <c r="BV26" s="309">
        <v>730.37689999999998</v>
      </c>
    </row>
    <row r="27" spans="1:74" ht="11.15" customHeight="1" x14ac:dyDescent="0.25">
      <c r="A27" s="8"/>
      <c r="B27" s="190" t="s">
        <v>157</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729"/>
      <c r="BD27" s="729"/>
      <c r="BE27" s="729"/>
      <c r="BF27" s="729"/>
      <c r="BG27" s="729"/>
      <c r="BH27" s="729"/>
      <c r="BI27" s="729"/>
      <c r="BJ27" s="311"/>
      <c r="BK27" s="311"/>
      <c r="BL27" s="311"/>
      <c r="BM27" s="311"/>
      <c r="BN27" s="311"/>
      <c r="BO27" s="311"/>
      <c r="BP27" s="311"/>
      <c r="BQ27" s="311"/>
      <c r="BR27" s="311"/>
      <c r="BS27" s="311"/>
      <c r="BT27" s="311"/>
      <c r="BU27" s="311"/>
      <c r="BV27" s="311"/>
    </row>
    <row r="28" spans="1:74" ht="11.15" customHeight="1" x14ac:dyDescent="0.25">
      <c r="A28" s="9" t="s">
        <v>37</v>
      </c>
      <c r="B28" s="206" t="s">
        <v>432</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3.2904766793000002</v>
      </c>
      <c r="AF28" s="266">
        <v>99.186809651999994</v>
      </c>
      <c r="AG28" s="266">
        <v>292.46432812</v>
      </c>
      <c r="AH28" s="266">
        <v>214.75947428000001</v>
      </c>
      <c r="AI28" s="266">
        <v>34.454941452</v>
      </c>
      <c r="AJ28" s="266">
        <v>0</v>
      </c>
      <c r="AK28" s="266">
        <v>0</v>
      </c>
      <c r="AL28" s="266">
        <v>0</v>
      </c>
      <c r="AM28" s="266">
        <v>0</v>
      </c>
      <c r="AN28" s="266">
        <v>0</v>
      </c>
      <c r="AO28" s="266">
        <v>0</v>
      </c>
      <c r="AP28" s="266">
        <v>0</v>
      </c>
      <c r="AQ28" s="266">
        <v>8.2781034844000008</v>
      </c>
      <c r="AR28" s="266">
        <v>134.04565479999999</v>
      </c>
      <c r="AS28" s="266">
        <v>158.79696684000001</v>
      </c>
      <c r="AT28" s="266">
        <v>237.59039453</v>
      </c>
      <c r="AU28" s="266">
        <v>60.579049253000001</v>
      </c>
      <c r="AV28" s="266">
        <v>6.4951822908999999</v>
      </c>
      <c r="AW28" s="266">
        <v>0</v>
      </c>
      <c r="AX28" s="266">
        <v>0</v>
      </c>
      <c r="AY28" s="266">
        <v>0</v>
      </c>
      <c r="AZ28" s="266">
        <v>0</v>
      </c>
      <c r="BA28" s="266">
        <v>0</v>
      </c>
      <c r="BB28" s="266">
        <v>0</v>
      </c>
      <c r="BC28" s="309">
        <v>9.8037459576000003</v>
      </c>
      <c r="BD28" s="309">
        <v>83.976813299</v>
      </c>
      <c r="BE28" s="309">
        <v>212.96626130999999</v>
      </c>
      <c r="BF28" s="309">
        <v>181.36465172999999</v>
      </c>
      <c r="BG28" s="309">
        <v>32.876309638999999</v>
      </c>
      <c r="BH28" s="309">
        <v>2.1685551171999999</v>
      </c>
      <c r="BI28" s="309">
        <v>0</v>
      </c>
      <c r="BJ28" s="309">
        <v>0</v>
      </c>
      <c r="BK28" s="309">
        <v>0</v>
      </c>
      <c r="BL28" s="309">
        <v>0</v>
      </c>
      <c r="BM28" s="309">
        <v>0</v>
      </c>
      <c r="BN28" s="309">
        <v>0</v>
      </c>
      <c r="BO28" s="309">
        <v>7.7210420409999996</v>
      </c>
      <c r="BP28" s="309">
        <v>72.363033860000002</v>
      </c>
      <c r="BQ28" s="309">
        <v>193.87097582999999</v>
      </c>
      <c r="BR28" s="309">
        <v>181.33758033000001</v>
      </c>
      <c r="BS28" s="309">
        <v>32.866459656000004</v>
      </c>
      <c r="BT28" s="309">
        <v>2.1673583301999999</v>
      </c>
      <c r="BU28" s="309">
        <v>0</v>
      </c>
      <c r="BV28" s="309">
        <v>0</v>
      </c>
    </row>
    <row r="29" spans="1:74" ht="11.15" customHeight="1" x14ac:dyDescent="0.25">
      <c r="A29" s="9" t="s">
        <v>38</v>
      </c>
      <c r="B29" s="206" t="s">
        <v>465</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11.455594636000001</v>
      </c>
      <c r="AF29" s="266">
        <v>145.07984160999999</v>
      </c>
      <c r="AG29" s="266">
        <v>362.54979507000002</v>
      </c>
      <c r="AH29" s="266">
        <v>260.97079384</v>
      </c>
      <c r="AI29" s="266">
        <v>59.117289534999998</v>
      </c>
      <c r="AJ29" s="266">
        <v>4.4034798366999999</v>
      </c>
      <c r="AK29" s="266">
        <v>0</v>
      </c>
      <c r="AL29" s="266">
        <v>0</v>
      </c>
      <c r="AM29" s="266">
        <v>0</v>
      </c>
      <c r="AN29" s="266">
        <v>0</v>
      </c>
      <c r="AO29" s="266">
        <v>0</v>
      </c>
      <c r="AP29" s="266">
        <v>0</v>
      </c>
      <c r="AQ29" s="266">
        <v>17.417090723000001</v>
      </c>
      <c r="AR29" s="266">
        <v>163.63224167999999</v>
      </c>
      <c r="AS29" s="266">
        <v>249.42542857999999</v>
      </c>
      <c r="AT29" s="266">
        <v>284.60610118</v>
      </c>
      <c r="AU29" s="266">
        <v>94.449901333</v>
      </c>
      <c r="AV29" s="266">
        <v>23.388749702999998</v>
      </c>
      <c r="AW29" s="266">
        <v>0</v>
      </c>
      <c r="AX29" s="266">
        <v>0</v>
      </c>
      <c r="AY29" s="266">
        <v>0</v>
      </c>
      <c r="AZ29" s="266">
        <v>0</v>
      </c>
      <c r="BA29" s="266">
        <v>0</v>
      </c>
      <c r="BB29" s="266">
        <v>0.97433142962999997</v>
      </c>
      <c r="BC29" s="309">
        <v>26.674214641999999</v>
      </c>
      <c r="BD29" s="309">
        <v>130.30999072</v>
      </c>
      <c r="BE29" s="309">
        <v>260.74756029999998</v>
      </c>
      <c r="BF29" s="309">
        <v>224.96475576</v>
      </c>
      <c r="BG29" s="309">
        <v>62.047770358999998</v>
      </c>
      <c r="BH29" s="309">
        <v>4.6421022092999999</v>
      </c>
      <c r="BI29" s="309">
        <v>0</v>
      </c>
      <c r="BJ29" s="309">
        <v>0</v>
      </c>
      <c r="BK29" s="309">
        <v>0</v>
      </c>
      <c r="BL29" s="309">
        <v>0</v>
      </c>
      <c r="BM29" s="309">
        <v>0</v>
      </c>
      <c r="BN29" s="309">
        <v>0.22229921372</v>
      </c>
      <c r="BO29" s="309">
        <v>25.900245180999999</v>
      </c>
      <c r="BP29" s="309">
        <v>123.81075255</v>
      </c>
      <c r="BQ29" s="309">
        <v>248.91664632999999</v>
      </c>
      <c r="BR29" s="309">
        <v>225.01154406000001</v>
      </c>
      <c r="BS29" s="309">
        <v>62.074818948999997</v>
      </c>
      <c r="BT29" s="309">
        <v>4.645973916</v>
      </c>
      <c r="BU29" s="309">
        <v>0</v>
      </c>
      <c r="BV29" s="309">
        <v>0</v>
      </c>
    </row>
    <row r="30" spans="1:74" ht="11.15" customHeight="1" x14ac:dyDescent="0.25">
      <c r="A30" s="9" t="s">
        <v>39</v>
      </c>
      <c r="B30" s="206" t="s">
        <v>433</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31.787863047999998</v>
      </c>
      <c r="AF30" s="266">
        <v>186.89660717000001</v>
      </c>
      <c r="AG30" s="266">
        <v>335.29564493999999</v>
      </c>
      <c r="AH30" s="266">
        <v>218.37187684</v>
      </c>
      <c r="AI30" s="266">
        <v>54.819678183999997</v>
      </c>
      <c r="AJ30" s="266">
        <v>1.9854323172999999</v>
      </c>
      <c r="AK30" s="266">
        <v>0</v>
      </c>
      <c r="AL30" s="266">
        <v>0</v>
      </c>
      <c r="AM30" s="266">
        <v>0</v>
      </c>
      <c r="AN30" s="266">
        <v>0</v>
      </c>
      <c r="AO30" s="266">
        <v>2.1694001758999999</v>
      </c>
      <c r="AP30" s="266">
        <v>0.26857679717999999</v>
      </c>
      <c r="AQ30" s="266">
        <v>34.515425497000003</v>
      </c>
      <c r="AR30" s="266">
        <v>214.57782764999999</v>
      </c>
      <c r="AS30" s="266">
        <v>236.95711054</v>
      </c>
      <c r="AT30" s="266">
        <v>285.45055872</v>
      </c>
      <c r="AU30" s="266">
        <v>105.021789</v>
      </c>
      <c r="AV30" s="266">
        <v>29.416089291999999</v>
      </c>
      <c r="AW30" s="266">
        <v>0</v>
      </c>
      <c r="AX30" s="266">
        <v>0.55665287919999995</v>
      </c>
      <c r="AY30" s="266">
        <v>0</v>
      </c>
      <c r="AZ30" s="266">
        <v>0</v>
      </c>
      <c r="BA30" s="266">
        <v>1.0564177231</v>
      </c>
      <c r="BB30" s="266">
        <v>4.5978822748999999</v>
      </c>
      <c r="BC30" s="309">
        <v>52.108996724999997</v>
      </c>
      <c r="BD30" s="309">
        <v>157.06105516</v>
      </c>
      <c r="BE30" s="309">
        <v>253.65638841000001</v>
      </c>
      <c r="BF30" s="309">
        <v>215.60209533</v>
      </c>
      <c r="BG30" s="309">
        <v>65.093542606</v>
      </c>
      <c r="BH30" s="309">
        <v>6.1503522063</v>
      </c>
      <c r="BI30" s="309">
        <v>0</v>
      </c>
      <c r="BJ30" s="309">
        <v>0</v>
      </c>
      <c r="BK30" s="309">
        <v>0</v>
      </c>
      <c r="BL30" s="309">
        <v>0</v>
      </c>
      <c r="BM30" s="309">
        <v>0.41122820713000002</v>
      </c>
      <c r="BN30" s="309">
        <v>1.8795458606</v>
      </c>
      <c r="BO30" s="309">
        <v>54.057869379000003</v>
      </c>
      <c r="BP30" s="309">
        <v>154.88733278000001</v>
      </c>
      <c r="BQ30" s="309">
        <v>245.84254383999999</v>
      </c>
      <c r="BR30" s="309">
        <v>215.57331292000001</v>
      </c>
      <c r="BS30" s="309">
        <v>65.087238511999999</v>
      </c>
      <c r="BT30" s="309">
        <v>6.1487871785000001</v>
      </c>
      <c r="BU30" s="309">
        <v>0</v>
      </c>
      <c r="BV30" s="309">
        <v>0</v>
      </c>
    </row>
    <row r="31" spans="1:74" ht="11.15" customHeight="1" x14ac:dyDescent="0.25">
      <c r="A31" s="9" t="s">
        <v>40</v>
      </c>
      <c r="B31" s="206" t="s">
        <v>434</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1.3845865152000001</v>
      </c>
      <c r="AE31" s="266">
        <v>36.999337179999998</v>
      </c>
      <c r="AF31" s="266">
        <v>255.57880259000001</v>
      </c>
      <c r="AG31" s="266">
        <v>343.18261460000002</v>
      </c>
      <c r="AH31" s="266">
        <v>246.32168897</v>
      </c>
      <c r="AI31" s="266">
        <v>71.922973912000003</v>
      </c>
      <c r="AJ31" s="266">
        <v>2.5240669618</v>
      </c>
      <c r="AK31" s="266">
        <v>0.28494560149999998</v>
      </c>
      <c r="AL31" s="266">
        <v>0</v>
      </c>
      <c r="AM31" s="266">
        <v>0</v>
      </c>
      <c r="AN31" s="266">
        <v>0</v>
      </c>
      <c r="AO31" s="266">
        <v>8.2740176849000004</v>
      </c>
      <c r="AP31" s="266">
        <v>2.9449442367000001</v>
      </c>
      <c r="AQ31" s="266">
        <v>43.216097757</v>
      </c>
      <c r="AR31" s="266">
        <v>266.62636607000002</v>
      </c>
      <c r="AS31" s="266">
        <v>301.43724463000001</v>
      </c>
      <c r="AT31" s="266">
        <v>299.86716221</v>
      </c>
      <c r="AU31" s="266">
        <v>146.53655252999999</v>
      </c>
      <c r="AV31" s="266">
        <v>22.166947153999999</v>
      </c>
      <c r="AW31" s="266">
        <v>0</v>
      </c>
      <c r="AX31" s="266">
        <v>0.99065465702</v>
      </c>
      <c r="AY31" s="266">
        <v>0</v>
      </c>
      <c r="AZ31" s="266">
        <v>0</v>
      </c>
      <c r="BA31" s="266">
        <v>2.8078564126000001</v>
      </c>
      <c r="BB31" s="266">
        <v>5.0043836832000004</v>
      </c>
      <c r="BC31" s="309">
        <v>71.156685323999994</v>
      </c>
      <c r="BD31" s="309">
        <v>202.04434950999999</v>
      </c>
      <c r="BE31" s="309">
        <v>320.42144302999998</v>
      </c>
      <c r="BF31" s="309">
        <v>272.64314338999998</v>
      </c>
      <c r="BG31" s="309">
        <v>92.069392953000005</v>
      </c>
      <c r="BH31" s="309">
        <v>8.8775709880000004</v>
      </c>
      <c r="BI31" s="309">
        <v>0.28490501326000001</v>
      </c>
      <c r="BJ31" s="309">
        <v>0</v>
      </c>
      <c r="BK31" s="309">
        <v>0</v>
      </c>
      <c r="BL31" s="309">
        <v>0</v>
      </c>
      <c r="BM31" s="309">
        <v>2.9848532585999998</v>
      </c>
      <c r="BN31" s="309">
        <v>6.5003213862000004</v>
      </c>
      <c r="BO31" s="309">
        <v>62.977746922000001</v>
      </c>
      <c r="BP31" s="309">
        <v>185.51576025</v>
      </c>
      <c r="BQ31" s="309">
        <v>300.77939348000001</v>
      </c>
      <c r="BR31" s="309">
        <v>272.54779171000001</v>
      </c>
      <c r="BS31" s="309">
        <v>92.015931422999998</v>
      </c>
      <c r="BT31" s="309">
        <v>8.8690428036999993</v>
      </c>
      <c r="BU31" s="309">
        <v>0.28466159966999999</v>
      </c>
      <c r="BV31" s="309">
        <v>0</v>
      </c>
    </row>
    <row r="32" spans="1:74" ht="11.15" customHeight="1" x14ac:dyDescent="0.25">
      <c r="A32" s="9" t="s">
        <v>329</v>
      </c>
      <c r="B32" s="206" t="s">
        <v>466</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108.8906746</v>
      </c>
      <c r="AE32" s="266">
        <v>166.43007208</v>
      </c>
      <c r="AF32" s="266">
        <v>341.72942248999999</v>
      </c>
      <c r="AG32" s="266">
        <v>501.12253766999999</v>
      </c>
      <c r="AH32" s="266">
        <v>453.85986778</v>
      </c>
      <c r="AI32" s="266">
        <v>272.28911647000001</v>
      </c>
      <c r="AJ32" s="266">
        <v>183.69629660999999</v>
      </c>
      <c r="AK32" s="266">
        <v>93.423616069999994</v>
      </c>
      <c r="AL32" s="266">
        <v>21.144380930000001</v>
      </c>
      <c r="AM32" s="266">
        <v>30.179874747</v>
      </c>
      <c r="AN32" s="266">
        <v>49.672484922999999</v>
      </c>
      <c r="AO32" s="266">
        <v>72.061785017999995</v>
      </c>
      <c r="AP32" s="266">
        <v>79.905075074999999</v>
      </c>
      <c r="AQ32" s="266">
        <v>188.13903418000001</v>
      </c>
      <c r="AR32" s="266">
        <v>346.39746524999998</v>
      </c>
      <c r="AS32" s="266">
        <v>434.86216546999998</v>
      </c>
      <c r="AT32" s="266">
        <v>454.62249888000002</v>
      </c>
      <c r="AU32" s="266">
        <v>279.76823782999998</v>
      </c>
      <c r="AV32" s="266">
        <v>177.50148711</v>
      </c>
      <c r="AW32" s="266">
        <v>40.680484372999999</v>
      </c>
      <c r="AX32" s="266">
        <v>66.921140930000007</v>
      </c>
      <c r="AY32" s="266">
        <v>28.143290156999999</v>
      </c>
      <c r="AZ32" s="266">
        <v>45.906042331000002</v>
      </c>
      <c r="BA32" s="266">
        <v>83.780944841999997</v>
      </c>
      <c r="BB32" s="266">
        <v>100.34351912</v>
      </c>
      <c r="BC32" s="309">
        <v>198.47367864</v>
      </c>
      <c r="BD32" s="309">
        <v>349.67082689</v>
      </c>
      <c r="BE32" s="309">
        <v>447.58139401</v>
      </c>
      <c r="BF32" s="309">
        <v>422.57294293000001</v>
      </c>
      <c r="BG32" s="309">
        <v>274.25833942000003</v>
      </c>
      <c r="BH32" s="309">
        <v>135.27715943999999</v>
      </c>
      <c r="BI32" s="309">
        <v>60.187976409999997</v>
      </c>
      <c r="BJ32" s="309">
        <v>36.268242729999997</v>
      </c>
      <c r="BK32" s="309">
        <v>32.964215461999999</v>
      </c>
      <c r="BL32" s="309">
        <v>35.634592941999998</v>
      </c>
      <c r="BM32" s="309">
        <v>56.351131098000003</v>
      </c>
      <c r="BN32" s="309">
        <v>83.210347065999997</v>
      </c>
      <c r="BO32" s="309">
        <v>205.77751013</v>
      </c>
      <c r="BP32" s="309">
        <v>354.66576744000002</v>
      </c>
      <c r="BQ32" s="309">
        <v>445.75305164000002</v>
      </c>
      <c r="BR32" s="309">
        <v>422.85351971</v>
      </c>
      <c r="BS32" s="309">
        <v>274.66815251999998</v>
      </c>
      <c r="BT32" s="309">
        <v>135.64412765</v>
      </c>
      <c r="BU32" s="309">
        <v>60.391019354999997</v>
      </c>
      <c r="BV32" s="309">
        <v>36.39360293</v>
      </c>
    </row>
    <row r="33" spans="1:74" ht="11.15" customHeight="1" x14ac:dyDescent="0.25">
      <c r="A33" s="9" t="s">
        <v>41</v>
      </c>
      <c r="B33" s="206" t="s">
        <v>436</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20.437772804000002</v>
      </c>
      <c r="AE33" s="266">
        <v>106.13695611</v>
      </c>
      <c r="AF33" s="266">
        <v>296.22048281000002</v>
      </c>
      <c r="AG33" s="266">
        <v>462.64265599999999</v>
      </c>
      <c r="AH33" s="266">
        <v>388.59966000999998</v>
      </c>
      <c r="AI33" s="266">
        <v>209.57598331</v>
      </c>
      <c r="AJ33" s="266">
        <v>66.463623921999996</v>
      </c>
      <c r="AK33" s="266">
        <v>12.565336722</v>
      </c>
      <c r="AL33" s="266">
        <v>0.97317669307999999</v>
      </c>
      <c r="AM33" s="266">
        <v>5.4885900479999998</v>
      </c>
      <c r="AN33" s="266">
        <v>1.0796458595</v>
      </c>
      <c r="AO33" s="266">
        <v>33.814593498000001</v>
      </c>
      <c r="AP33" s="266">
        <v>18.123667352999998</v>
      </c>
      <c r="AQ33" s="266">
        <v>109.72905905</v>
      </c>
      <c r="AR33" s="266">
        <v>307.07006992999999</v>
      </c>
      <c r="AS33" s="266">
        <v>398.76065592999998</v>
      </c>
      <c r="AT33" s="266">
        <v>411.94334672000002</v>
      </c>
      <c r="AU33" s="266">
        <v>207.44809541999999</v>
      </c>
      <c r="AV33" s="266">
        <v>98.826083490000002</v>
      </c>
      <c r="AW33" s="266">
        <v>2.0918356117000001</v>
      </c>
      <c r="AX33" s="266">
        <v>25.212372507000001</v>
      </c>
      <c r="AY33" s="266">
        <v>2.9097058270999998</v>
      </c>
      <c r="AZ33" s="266">
        <v>3.0168581645999999</v>
      </c>
      <c r="BA33" s="266">
        <v>23.045973073999999</v>
      </c>
      <c r="BB33" s="266">
        <v>35.358734882999997</v>
      </c>
      <c r="BC33" s="309">
        <v>147.74138751000001</v>
      </c>
      <c r="BD33" s="309">
        <v>309.33028933999998</v>
      </c>
      <c r="BE33" s="309">
        <v>417.82973663000001</v>
      </c>
      <c r="BF33" s="309">
        <v>395.89988235999999</v>
      </c>
      <c r="BG33" s="309">
        <v>211.65369149</v>
      </c>
      <c r="BH33" s="309">
        <v>53.023357521999998</v>
      </c>
      <c r="BI33" s="309">
        <v>6.7421512123999996</v>
      </c>
      <c r="BJ33" s="309">
        <v>2.6016529628999998</v>
      </c>
      <c r="BK33" s="309">
        <v>5.3370061560000002</v>
      </c>
      <c r="BL33" s="309">
        <v>3.9278019247999998</v>
      </c>
      <c r="BM33" s="309">
        <v>18.127600514000001</v>
      </c>
      <c r="BN33" s="309">
        <v>33.163504834999998</v>
      </c>
      <c r="BO33" s="309">
        <v>151.83842557</v>
      </c>
      <c r="BP33" s="309">
        <v>310.61001186999999</v>
      </c>
      <c r="BQ33" s="309">
        <v>414.49538846000002</v>
      </c>
      <c r="BR33" s="309">
        <v>395.80000554999998</v>
      </c>
      <c r="BS33" s="309">
        <v>211.54098922</v>
      </c>
      <c r="BT33" s="309">
        <v>52.970387438000003</v>
      </c>
      <c r="BU33" s="309">
        <v>6.7296577904000001</v>
      </c>
      <c r="BV33" s="309">
        <v>2.5952198305</v>
      </c>
    </row>
    <row r="34" spans="1:74" ht="11.15" customHeight="1" x14ac:dyDescent="0.25">
      <c r="A34" s="9" t="s">
        <v>42</v>
      </c>
      <c r="B34" s="206" t="s">
        <v>437</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105.74689518</v>
      </c>
      <c r="AE34" s="266">
        <v>279.31975758999999</v>
      </c>
      <c r="AF34" s="266">
        <v>456.91185180000002</v>
      </c>
      <c r="AG34" s="266">
        <v>602.97939379000002</v>
      </c>
      <c r="AH34" s="266">
        <v>578.19590453000001</v>
      </c>
      <c r="AI34" s="266">
        <v>325.95751225999999</v>
      </c>
      <c r="AJ34" s="266">
        <v>132.99128517</v>
      </c>
      <c r="AK34" s="266">
        <v>70.762284072</v>
      </c>
      <c r="AL34" s="266">
        <v>8.1821172470000008</v>
      </c>
      <c r="AM34" s="266">
        <v>15.116861764999999</v>
      </c>
      <c r="AN34" s="266">
        <v>4.2603179493000001</v>
      </c>
      <c r="AO34" s="266">
        <v>70.471521182999993</v>
      </c>
      <c r="AP34" s="266">
        <v>84.593404453999995</v>
      </c>
      <c r="AQ34" s="266">
        <v>229.05735888999999</v>
      </c>
      <c r="AR34" s="266">
        <v>456.81896425000002</v>
      </c>
      <c r="AS34" s="266">
        <v>514.71316010999999</v>
      </c>
      <c r="AT34" s="266">
        <v>556.11407301999998</v>
      </c>
      <c r="AU34" s="266">
        <v>403.56094241</v>
      </c>
      <c r="AV34" s="266">
        <v>209.59029050999999</v>
      </c>
      <c r="AW34" s="266">
        <v>32.197668100000001</v>
      </c>
      <c r="AX34" s="266">
        <v>74.904409631999997</v>
      </c>
      <c r="AY34" s="266">
        <v>8.9678485745999996</v>
      </c>
      <c r="AZ34" s="266">
        <v>5.1507408133999997</v>
      </c>
      <c r="BA34" s="266">
        <v>41.795106445999998</v>
      </c>
      <c r="BB34" s="266">
        <v>177.33073934999999</v>
      </c>
      <c r="BC34" s="309">
        <v>299.98359440000002</v>
      </c>
      <c r="BD34" s="309">
        <v>465.29574967999997</v>
      </c>
      <c r="BE34" s="309">
        <v>568.31775625</v>
      </c>
      <c r="BF34" s="309">
        <v>566.33036776999995</v>
      </c>
      <c r="BG34" s="309">
        <v>366.70725909999999</v>
      </c>
      <c r="BH34" s="309">
        <v>148.01755743000001</v>
      </c>
      <c r="BI34" s="309">
        <v>40.440965818000002</v>
      </c>
      <c r="BJ34" s="309">
        <v>9.6889130230999996</v>
      </c>
      <c r="BK34" s="309">
        <v>13.745489224</v>
      </c>
      <c r="BL34" s="309">
        <v>16.163098515000001</v>
      </c>
      <c r="BM34" s="309">
        <v>50.065984817</v>
      </c>
      <c r="BN34" s="309">
        <v>102.86286124999999</v>
      </c>
      <c r="BO34" s="309">
        <v>272.33960718999998</v>
      </c>
      <c r="BP34" s="309">
        <v>441.89261964000002</v>
      </c>
      <c r="BQ34" s="309">
        <v>546.70253864999995</v>
      </c>
      <c r="BR34" s="309">
        <v>566.46778065000001</v>
      </c>
      <c r="BS34" s="309">
        <v>366.84861026999999</v>
      </c>
      <c r="BT34" s="309">
        <v>148.14102672000001</v>
      </c>
      <c r="BU34" s="309">
        <v>40.483902082</v>
      </c>
      <c r="BV34" s="309">
        <v>9.6937612449999992</v>
      </c>
    </row>
    <row r="35" spans="1:74" ht="11.15" customHeight="1" x14ac:dyDescent="0.25">
      <c r="A35" s="9" t="s">
        <v>44</v>
      </c>
      <c r="B35" s="206" t="s">
        <v>438</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42.546181683</v>
      </c>
      <c r="AE35" s="266">
        <v>158.24992804999999</v>
      </c>
      <c r="AF35" s="266">
        <v>262.07611334000001</v>
      </c>
      <c r="AG35" s="266">
        <v>411.85889794000002</v>
      </c>
      <c r="AH35" s="266">
        <v>438.78784773000001</v>
      </c>
      <c r="AI35" s="266">
        <v>226.45675431000001</v>
      </c>
      <c r="AJ35" s="266">
        <v>101.02483927</v>
      </c>
      <c r="AK35" s="266">
        <v>14.556033798</v>
      </c>
      <c r="AL35" s="266">
        <v>0</v>
      </c>
      <c r="AM35" s="266">
        <v>4.3619408615000001E-2</v>
      </c>
      <c r="AN35" s="266">
        <v>2.8774335565000002</v>
      </c>
      <c r="AO35" s="266">
        <v>7.0782853618999999</v>
      </c>
      <c r="AP35" s="266">
        <v>58.271971532000002</v>
      </c>
      <c r="AQ35" s="266">
        <v>124.49822217000001</v>
      </c>
      <c r="AR35" s="266">
        <v>344.24662567000001</v>
      </c>
      <c r="AS35" s="266">
        <v>413.24923841999998</v>
      </c>
      <c r="AT35" s="266">
        <v>327.59344927000001</v>
      </c>
      <c r="AU35" s="266">
        <v>218.82746906</v>
      </c>
      <c r="AV35" s="266">
        <v>43.741770891999998</v>
      </c>
      <c r="AW35" s="266">
        <v>24.031587536</v>
      </c>
      <c r="AX35" s="266">
        <v>0</v>
      </c>
      <c r="AY35" s="266">
        <v>0</v>
      </c>
      <c r="AZ35" s="266">
        <v>1.7311851883</v>
      </c>
      <c r="BA35" s="266">
        <v>14.644983264</v>
      </c>
      <c r="BB35" s="266">
        <v>38.348674064999997</v>
      </c>
      <c r="BC35" s="309">
        <v>129.04725919000001</v>
      </c>
      <c r="BD35" s="309">
        <v>270.96849018</v>
      </c>
      <c r="BE35" s="309">
        <v>390.49656207999999</v>
      </c>
      <c r="BF35" s="309">
        <v>341.00879719</v>
      </c>
      <c r="BG35" s="309">
        <v>198.06185736</v>
      </c>
      <c r="BH35" s="309">
        <v>66.508412976000002</v>
      </c>
      <c r="BI35" s="309">
        <v>8.5904038842000006</v>
      </c>
      <c r="BJ35" s="309">
        <v>0.28912827158999999</v>
      </c>
      <c r="BK35" s="309">
        <v>1.0354130130999999</v>
      </c>
      <c r="BL35" s="309">
        <v>3.1406066026000001</v>
      </c>
      <c r="BM35" s="309">
        <v>12.730567826</v>
      </c>
      <c r="BN35" s="309">
        <v>41.181919282999999</v>
      </c>
      <c r="BO35" s="309">
        <v>120.05605288</v>
      </c>
      <c r="BP35" s="309">
        <v>250.62485366000001</v>
      </c>
      <c r="BQ35" s="309">
        <v>371.50677288000003</v>
      </c>
      <c r="BR35" s="309">
        <v>341.33849669</v>
      </c>
      <c r="BS35" s="309">
        <v>198.32543118000001</v>
      </c>
      <c r="BT35" s="309">
        <v>66.627205554</v>
      </c>
      <c r="BU35" s="309">
        <v>8.6086397216999995</v>
      </c>
      <c r="BV35" s="309">
        <v>0.28978283992999998</v>
      </c>
    </row>
    <row r="36" spans="1:74" ht="11.15" customHeight="1" x14ac:dyDescent="0.25">
      <c r="A36" s="9" t="s">
        <v>45</v>
      </c>
      <c r="B36" s="206" t="s">
        <v>439</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19.213886970000001</v>
      </c>
      <c r="AE36" s="266">
        <v>66.440680086</v>
      </c>
      <c r="AF36" s="266">
        <v>111.3952367</v>
      </c>
      <c r="AG36" s="266">
        <v>213.40285374999999</v>
      </c>
      <c r="AH36" s="266">
        <v>294.97349208000003</v>
      </c>
      <c r="AI36" s="266">
        <v>214.05456716</v>
      </c>
      <c r="AJ36" s="266">
        <v>101.1482414</v>
      </c>
      <c r="AK36" s="266">
        <v>15.487508836</v>
      </c>
      <c r="AL36" s="266">
        <v>10.187550359999999</v>
      </c>
      <c r="AM36" s="266">
        <v>9.5405347434000003</v>
      </c>
      <c r="AN36" s="266">
        <v>7.0531717936999998</v>
      </c>
      <c r="AO36" s="266">
        <v>7.5379271382999997</v>
      </c>
      <c r="AP36" s="266">
        <v>23.556113850999999</v>
      </c>
      <c r="AQ36" s="266">
        <v>52.260351933000003</v>
      </c>
      <c r="AR36" s="266">
        <v>175.87885446999999</v>
      </c>
      <c r="AS36" s="266">
        <v>296.75662455000003</v>
      </c>
      <c r="AT36" s="266">
        <v>252.58888463</v>
      </c>
      <c r="AU36" s="266">
        <v>158.96138182000001</v>
      </c>
      <c r="AV36" s="266">
        <v>26.845976858</v>
      </c>
      <c r="AW36" s="266">
        <v>23.020764263</v>
      </c>
      <c r="AX36" s="266">
        <v>8.1639280833000001</v>
      </c>
      <c r="AY36" s="266">
        <v>9.3941736288000008</v>
      </c>
      <c r="AZ36" s="266">
        <v>7.4322777548000003</v>
      </c>
      <c r="BA36" s="266">
        <v>13.69123183</v>
      </c>
      <c r="BB36" s="266">
        <v>16.637043224999999</v>
      </c>
      <c r="BC36" s="309">
        <v>44.977561776000002</v>
      </c>
      <c r="BD36" s="309">
        <v>101.13147558</v>
      </c>
      <c r="BE36" s="309">
        <v>214.8860722</v>
      </c>
      <c r="BF36" s="309">
        <v>215.60459037999999</v>
      </c>
      <c r="BG36" s="309">
        <v>134.57414825999999</v>
      </c>
      <c r="BH36" s="309">
        <v>39.207629846000003</v>
      </c>
      <c r="BI36" s="309">
        <v>12.359144422</v>
      </c>
      <c r="BJ36" s="309">
        <v>8.3033134578999999</v>
      </c>
      <c r="BK36" s="309">
        <v>8.5344084307999992</v>
      </c>
      <c r="BL36" s="309">
        <v>7.5023020227000004</v>
      </c>
      <c r="BM36" s="309">
        <v>11.099940408</v>
      </c>
      <c r="BN36" s="309">
        <v>18.058393403</v>
      </c>
      <c r="BO36" s="309">
        <v>45.622430387999998</v>
      </c>
      <c r="BP36" s="309">
        <v>103.09589554</v>
      </c>
      <c r="BQ36" s="309">
        <v>221.40853045</v>
      </c>
      <c r="BR36" s="309">
        <v>215.37305867000001</v>
      </c>
      <c r="BS36" s="309">
        <v>134.38512592000001</v>
      </c>
      <c r="BT36" s="309">
        <v>39.131416250999997</v>
      </c>
      <c r="BU36" s="309">
        <v>12.325542358</v>
      </c>
      <c r="BV36" s="309">
        <v>8.2777258645000007</v>
      </c>
    </row>
    <row r="37" spans="1:74" ht="11.15" customHeight="1" x14ac:dyDescent="0.25">
      <c r="A37" s="9" t="s">
        <v>567</v>
      </c>
      <c r="B37" s="206" t="s">
        <v>467</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42.347858189</v>
      </c>
      <c r="AE37" s="266">
        <v>105.08832404</v>
      </c>
      <c r="AF37" s="266">
        <v>246.08638837000001</v>
      </c>
      <c r="AG37" s="266">
        <v>397.00141890999998</v>
      </c>
      <c r="AH37" s="266">
        <v>355.92674697000001</v>
      </c>
      <c r="AI37" s="266">
        <v>180.2752543</v>
      </c>
      <c r="AJ37" s="266">
        <v>82.057159463000005</v>
      </c>
      <c r="AK37" s="266">
        <v>31.800515035</v>
      </c>
      <c r="AL37" s="266">
        <v>6.9458995190000001</v>
      </c>
      <c r="AM37" s="266">
        <v>9.7792746051999995</v>
      </c>
      <c r="AN37" s="266">
        <v>11.899764471999999</v>
      </c>
      <c r="AO37" s="266">
        <v>27.761636521</v>
      </c>
      <c r="AP37" s="266">
        <v>36.029925458999998</v>
      </c>
      <c r="AQ37" s="266">
        <v>100.79157773999999</v>
      </c>
      <c r="AR37" s="266">
        <v>273.45839036000001</v>
      </c>
      <c r="AS37" s="266">
        <v>345.95710718999999</v>
      </c>
      <c r="AT37" s="266">
        <v>357.06713633999999</v>
      </c>
      <c r="AU37" s="266">
        <v>199.95240999999999</v>
      </c>
      <c r="AV37" s="266">
        <v>84.065004688000002</v>
      </c>
      <c r="AW37" s="266">
        <v>17.840568315999999</v>
      </c>
      <c r="AX37" s="266">
        <v>25.716962385999999</v>
      </c>
      <c r="AY37" s="266">
        <v>8.4571498989999991</v>
      </c>
      <c r="AZ37" s="266">
        <v>11.383795018000001</v>
      </c>
      <c r="BA37" s="266">
        <v>27.083148746999999</v>
      </c>
      <c r="BB37" s="266">
        <v>51.107699672000003</v>
      </c>
      <c r="BC37" s="309">
        <v>119.02578237</v>
      </c>
      <c r="BD37" s="309">
        <v>239.34467359000001</v>
      </c>
      <c r="BE37" s="309">
        <v>349.39782152999999</v>
      </c>
      <c r="BF37" s="309">
        <v>324.73142834999999</v>
      </c>
      <c r="BG37" s="309">
        <v>174.8549155</v>
      </c>
      <c r="BH37" s="309">
        <v>62.443057418000002</v>
      </c>
      <c r="BI37" s="309">
        <v>20.262261557999999</v>
      </c>
      <c r="BJ37" s="309">
        <v>10.039876889</v>
      </c>
      <c r="BK37" s="309">
        <v>10.137437803999999</v>
      </c>
      <c r="BL37" s="309">
        <v>10.897158483</v>
      </c>
      <c r="BM37" s="309">
        <v>21.735400462000001</v>
      </c>
      <c r="BN37" s="309">
        <v>38.444270897000003</v>
      </c>
      <c r="BO37" s="309">
        <v>116.56173665999999</v>
      </c>
      <c r="BP37" s="309">
        <v>233.94778411999999</v>
      </c>
      <c r="BQ37" s="309">
        <v>341.37720751000001</v>
      </c>
      <c r="BR37" s="309">
        <v>325.19212427999997</v>
      </c>
      <c r="BS37" s="309">
        <v>175.30309668000001</v>
      </c>
      <c r="BT37" s="309">
        <v>62.718937535999999</v>
      </c>
      <c r="BU37" s="309">
        <v>20.370257079999998</v>
      </c>
      <c r="BV37" s="309">
        <v>10.090440445</v>
      </c>
    </row>
    <row r="38" spans="1:74" ht="11.15" customHeight="1" x14ac:dyDescent="0.25">
      <c r="A38" s="9"/>
      <c r="B38" s="190" t="s">
        <v>158</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1.15" customHeight="1" x14ac:dyDescent="0.25">
      <c r="A39" s="9" t="s">
        <v>145</v>
      </c>
      <c r="B39" s="206" t="s">
        <v>432</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12.127852646999999</v>
      </c>
      <c r="AR39" s="249">
        <v>68.356398952999996</v>
      </c>
      <c r="AS39" s="249">
        <v>242.32272778999999</v>
      </c>
      <c r="AT39" s="249">
        <v>183.35624813000001</v>
      </c>
      <c r="AU39" s="249">
        <v>48.041316639999998</v>
      </c>
      <c r="AV39" s="249">
        <v>1.1642532468</v>
      </c>
      <c r="AW39" s="249">
        <v>0</v>
      </c>
      <c r="AX39" s="249">
        <v>0</v>
      </c>
      <c r="AY39" s="249">
        <v>0</v>
      </c>
      <c r="AZ39" s="249">
        <v>0</v>
      </c>
      <c r="BA39" s="249">
        <v>0</v>
      </c>
      <c r="BB39" s="249">
        <v>0</v>
      </c>
      <c r="BC39" s="312">
        <v>11.785920000000001</v>
      </c>
      <c r="BD39" s="312">
        <v>75.478459999999998</v>
      </c>
      <c r="BE39" s="312">
        <v>233.47399999999999</v>
      </c>
      <c r="BF39" s="312">
        <v>190.20670000000001</v>
      </c>
      <c r="BG39" s="312">
        <v>47.8491</v>
      </c>
      <c r="BH39" s="312">
        <v>1.813771</v>
      </c>
      <c r="BI39" s="312">
        <v>0</v>
      </c>
      <c r="BJ39" s="312">
        <v>0</v>
      </c>
      <c r="BK39" s="312">
        <v>0</v>
      </c>
      <c r="BL39" s="312">
        <v>0</v>
      </c>
      <c r="BM39" s="312">
        <v>0</v>
      </c>
      <c r="BN39" s="312">
        <v>0</v>
      </c>
      <c r="BO39" s="312">
        <v>10.670730000000001</v>
      </c>
      <c r="BP39" s="312">
        <v>78.075249999999997</v>
      </c>
      <c r="BQ39" s="312">
        <v>230.2371</v>
      </c>
      <c r="BR39" s="312">
        <v>187.2458</v>
      </c>
      <c r="BS39" s="312">
        <v>48.421959999999999</v>
      </c>
      <c r="BT39" s="312">
        <v>1.9814940000000001</v>
      </c>
      <c r="BU39" s="312">
        <v>0</v>
      </c>
      <c r="BV39" s="312">
        <v>0</v>
      </c>
    </row>
    <row r="40" spans="1:74" ht="11.15" customHeight="1" x14ac:dyDescent="0.25">
      <c r="A40" s="9" t="s">
        <v>146</v>
      </c>
      <c r="B40" s="206" t="s">
        <v>465</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36.545301856999998</v>
      </c>
      <c r="AR40" s="249">
        <v>125.85321352</v>
      </c>
      <c r="AS40" s="249">
        <v>300.01121366000001</v>
      </c>
      <c r="AT40" s="249">
        <v>223.84074061000001</v>
      </c>
      <c r="AU40" s="249">
        <v>85.971422472</v>
      </c>
      <c r="AV40" s="249">
        <v>6.2854056598000003</v>
      </c>
      <c r="AW40" s="249">
        <v>0</v>
      </c>
      <c r="AX40" s="249">
        <v>8.6426902882000001E-2</v>
      </c>
      <c r="AY40" s="249">
        <v>0</v>
      </c>
      <c r="AZ40" s="249">
        <v>0</v>
      </c>
      <c r="BA40" s="249">
        <v>0.19748724655</v>
      </c>
      <c r="BB40" s="249">
        <v>0.26161975773000001</v>
      </c>
      <c r="BC40" s="312">
        <v>34.155569999999997</v>
      </c>
      <c r="BD40" s="312">
        <v>127.5067</v>
      </c>
      <c r="BE40" s="312">
        <v>291.02640000000002</v>
      </c>
      <c r="BF40" s="312">
        <v>231.1678</v>
      </c>
      <c r="BG40" s="312">
        <v>86.069410000000005</v>
      </c>
      <c r="BH40" s="312">
        <v>8.3597110000000008</v>
      </c>
      <c r="BI40" s="312">
        <v>0</v>
      </c>
      <c r="BJ40" s="312">
        <v>8.6426900000000001E-2</v>
      </c>
      <c r="BK40" s="312">
        <v>0</v>
      </c>
      <c r="BL40" s="312">
        <v>0</v>
      </c>
      <c r="BM40" s="312">
        <v>0</v>
      </c>
      <c r="BN40" s="312">
        <v>0.35905290000000001</v>
      </c>
      <c r="BO40" s="312">
        <v>30.366430000000001</v>
      </c>
      <c r="BP40" s="312">
        <v>129.0393</v>
      </c>
      <c r="BQ40" s="312">
        <v>284.00349999999997</v>
      </c>
      <c r="BR40" s="312">
        <v>229.94730000000001</v>
      </c>
      <c r="BS40" s="312">
        <v>86.289619999999999</v>
      </c>
      <c r="BT40" s="312">
        <v>8.3255730000000003</v>
      </c>
      <c r="BU40" s="312">
        <v>0</v>
      </c>
      <c r="BV40" s="312">
        <v>8.6426900000000001E-2</v>
      </c>
    </row>
    <row r="41" spans="1:74" ht="11.15" customHeight="1" x14ac:dyDescent="0.25">
      <c r="A41" s="9" t="s">
        <v>147</v>
      </c>
      <c r="B41" s="206" t="s">
        <v>433</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66.414803031999995</v>
      </c>
      <c r="AR41" s="249">
        <v>166.52372346999999</v>
      </c>
      <c r="AS41" s="249">
        <v>276.91761152999999</v>
      </c>
      <c r="AT41" s="249">
        <v>208.20633376000001</v>
      </c>
      <c r="AU41" s="249">
        <v>86.946549578000003</v>
      </c>
      <c r="AV41" s="249">
        <v>6.7931536057999997</v>
      </c>
      <c r="AW41" s="249">
        <v>0</v>
      </c>
      <c r="AX41" s="249">
        <v>0.15500339077</v>
      </c>
      <c r="AY41" s="249">
        <v>0</v>
      </c>
      <c r="AZ41" s="249">
        <v>0</v>
      </c>
      <c r="BA41" s="249">
        <v>3.0401490357999998</v>
      </c>
      <c r="BB41" s="249">
        <v>1.1121891223</v>
      </c>
      <c r="BC41" s="312">
        <v>65.026089999999996</v>
      </c>
      <c r="BD41" s="312">
        <v>171.36160000000001</v>
      </c>
      <c r="BE41" s="312">
        <v>263.11360000000002</v>
      </c>
      <c r="BF41" s="312">
        <v>214.75389999999999</v>
      </c>
      <c r="BG41" s="312">
        <v>93.244069999999994</v>
      </c>
      <c r="BH41" s="312">
        <v>9.2746460000000006</v>
      </c>
      <c r="BI41" s="312">
        <v>0</v>
      </c>
      <c r="BJ41" s="312">
        <v>0.21066869999999999</v>
      </c>
      <c r="BK41" s="312">
        <v>0</v>
      </c>
      <c r="BL41" s="312">
        <v>0</v>
      </c>
      <c r="BM41" s="312">
        <v>0.92572560000000004</v>
      </c>
      <c r="BN41" s="312">
        <v>1.460898</v>
      </c>
      <c r="BO41" s="312">
        <v>59.078859999999999</v>
      </c>
      <c r="BP41" s="312">
        <v>168.95859999999999</v>
      </c>
      <c r="BQ41" s="312">
        <v>247.4485</v>
      </c>
      <c r="BR41" s="312">
        <v>216.26939999999999</v>
      </c>
      <c r="BS41" s="312">
        <v>95.172619999999995</v>
      </c>
      <c r="BT41" s="312">
        <v>9.7814969999999999</v>
      </c>
      <c r="BU41" s="312">
        <v>0</v>
      </c>
      <c r="BV41" s="312">
        <v>0.21066869999999999</v>
      </c>
    </row>
    <row r="42" spans="1:74" ht="11.15" customHeight="1" x14ac:dyDescent="0.25">
      <c r="A42" s="9" t="s">
        <v>148</v>
      </c>
      <c r="B42" s="206" t="s">
        <v>434</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5.7076668296999999</v>
      </c>
      <c r="AQ42" s="249">
        <v>68.485883663999999</v>
      </c>
      <c r="AR42" s="249">
        <v>219.83877734999999</v>
      </c>
      <c r="AS42" s="249">
        <v>326.77987223999997</v>
      </c>
      <c r="AT42" s="249">
        <v>242.41255869</v>
      </c>
      <c r="AU42" s="249">
        <v>116.62787213999999</v>
      </c>
      <c r="AV42" s="249">
        <v>10.058068539000001</v>
      </c>
      <c r="AW42" s="249">
        <v>0.22652121352999999</v>
      </c>
      <c r="AX42" s="249">
        <v>0</v>
      </c>
      <c r="AY42" s="249">
        <v>0</v>
      </c>
      <c r="AZ42" s="249">
        <v>0.30389143184</v>
      </c>
      <c r="BA42" s="249">
        <v>7.1627925343000003</v>
      </c>
      <c r="BB42" s="249">
        <v>5.4000263112000004</v>
      </c>
      <c r="BC42" s="312">
        <v>68.162980000000005</v>
      </c>
      <c r="BD42" s="312">
        <v>225.17259999999999</v>
      </c>
      <c r="BE42" s="312">
        <v>312.9898</v>
      </c>
      <c r="BF42" s="312">
        <v>242.7123</v>
      </c>
      <c r="BG42" s="312">
        <v>125.5474</v>
      </c>
      <c r="BH42" s="312">
        <v>11.07039</v>
      </c>
      <c r="BI42" s="312">
        <v>0.22652120000000001</v>
      </c>
      <c r="BJ42" s="312">
        <v>9.9065500000000001E-2</v>
      </c>
      <c r="BK42" s="312">
        <v>0</v>
      </c>
      <c r="BL42" s="312">
        <v>0.30389139999999998</v>
      </c>
      <c r="BM42" s="312">
        <v>3.711125</v>
      </c>
      <c r="BN42" s="312">
        <v>4.4624769999999998</v>
      </c>
      <c r="BO42" s="312">
        <v>62.963700000000003</v>
      </c>
      <c r="BP42" s="312">
        <v>221.65100000000001</v>
      </c>
      <c r="BQ42" s="312">
        <v>297.56970000000001</v>
      </c>
      <c r="BR42" s="312">
        <v>244.91640000000001</v>
      </c>
      <c r="BS42" s="312">
        <v>126.83329999999999</v>
      </c>
      <c r="BT42" s="312">
        <v>11.529909999999999</v>
      </c>
      <c r="BU42" s="312">
        <v>0.25501170000000001</v>
      </c>
      <c r="BV42" s="312">
        <v>9.9065500000000001E-2</v>
      </c>
    </row>
    <row r="43" spans="1:74" ht="11.15" customHeight="1" x14ac:dyDescent="0.25">
      <c r="A43" s="9" t="s">
        <v>149</v>
      </c>
      <c r="B43" s="206" t="s">
        <v>466</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100.61600099</v>
      </c>
      <c r="AQ43" s="249">
        <v>218.47453879</v>
      </c>
      <c r="AR43" s="249">
        <v>359.93243851</v>
      </c>
      <c r="AS43" s="249">
        <v>466.40987955000003</v>
      </c>
      <c r="AT43" s="249">
        <v>424.14213243</v>
      </c>
      <c r="AU43" s="249">
        <v>303.63841504999999</v>
      </c>
      <c r="AV43" s="249">
        <v>148.70229019000001</v>
      </c>
      <c r="AW43" s="249">
        <v>62.014555317000003</v>
      </c>
      <c r="AX43" s="249">
        <v>49.233279797999998</v>
      </c>
      <c r="AY43" s="249">
        <v>34.432026528999998</v>
      </c>
      <c r="AZ43" s="249">
        <v>46.546595132999997</v>
      </c>
      <c r="BA43" s="249">
        <v>65.800453215999994</v>
      </c>
      <c r="BB43" s="249">
        <v>97.029809321000002</v>
      </c>
      <c r="BC43" s="312">
        <v>216.2276</v>
      </c>
      <c r="BD43" s="312">
        <v>354.34019999999998</v>
      </c>
      <c r="BE43" s="312">
        <v>460.24299999999999</v>
      </c>
      <c r="BF43" s="312">
        <v>424.03890000000001</v>
      </c>
      <c r="BG43" s="312">
        <v>304.03910000000002</v>
      </c>
      <c r="BH43" s="312">
        <v>157.1867</v>
      </c>
      <c r="BI43" s="312">
        <v>60.354340000000001</v>
      </c>
      <c r="BJ43" s="312">
        <v>51.410080000000001</v>
      </c>
      <c r="BK43" s="312">
        <v>34.161099999999998</v>
      </c>
      <c r="BL43" s="312">
        <v>46.509619999999998</v>
      </c>
      <c r="BM43" s="312">
        <v>63.547240000000002</v>
      </c>
      <c r="BN43" s="312">
        <v>98.362129999999993</v>
      </c>
      <c r="BO43" s="312">
        <v>211.32679999999999</v>
      </c>
      <c r="BP43" s="312">
        <v>359.08850000000001</v>
      </c>
      <c r="BQ43" s="312">
        <v>455.2654</v>
      </c>
      <c r="BR43" s="312">
        <v>426.2713</v>
      </c>
      <c r="BS43" s="312">
        <v>305.517</v>
      </c>
      <c r="BT43" s="312">
        <v>158.50970000000001</v>
      </c>
      <c r="BU43" s="312">
        <v>63.537970000000001</v>
      </c>
      <c r="BV43" s="312">
        <v>51.174619999999997</v>
      </c>
    </row>
    <row r="44" spans="1:74" ht="11.15" customHeight="1" x14ac:dyDescent="0.25">
      <c r="A44" s="9" t="s">
        <v>150</v>
      </c>
      <c r="B44" s="206" t="s">
        <v>436</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37.000342406999998</v>
      </c>
      <c r="AQ44" s="249">
        <v>164.30350067000001</v>
      </c>
      <c r="AR44" s="249">
        <v>330.60656781</v>
      </c>
      <c r="AS44" s="249">
        <v>429.77554504</v>
      </c>
      <c r="AT44" s="249">
        <v>384.40435063000001</v>
      </c>
      <c r="AU44" s="249">
        <v>250.57858052</v>
      </c>
      <c r="AV44" s="249">
        <v>63.396208002000002</v>
      </c>
      <c r="AW44" s="249">
        <v>5.7122584342999998</v>
      </c>
      <c r="AX44" s="249">
        <v>5.2126920299000004</v>
      </c>
      <c r="AY44" s="249">
        <v>7.0745049608999997</v>
      </c>
      <c r="AZ44" s="249">
        <v>7.2642659042000002</v>
      </c>
      <c r="BA44" s="249">
        <v>29.263578065000001</v>
      </c>
      <c r="BB44" s="249">
        <v>33.272131604999998</v>
      </c>
      <c r="BC44" s="312">
        <v>162.2664</v>
      </c>
      <c r="BD44" s="312">
        <v>322.4237</v>
      </c>
      <c r="BE44" s="312">
        <v>420.77789999999999</v>
      </c>
      <c r="BF44" s="312">
        <v>381.83550000000002</v>
      </c>
      <c r="BG44" s="312">
        <v>254.77340000000001</v>
      </c>
      <c r="BH44" s="312">
        <v>70.723979999999997</v>
      </c>
      <c r="BI44" s="312">
        <v>5.3618480000000002</v>
      </c>
      <c r="BJ44" s="312">
        <v>7.4984849999999996</v>
      </c>
      <c r="BK44" s="312">
        <v>6.114439</v>
      </c>
      <c r="BL44" s="312">
        <v>6.8969189999999996</v>
      </c>
      <c r="BM44" s="312">
        <v>22.797640000000001</v>
      </c>
      <c r="BN44" s="312">
        <v>32.251989999999999</v>
      </c>
      <c r="BO44" s="312">
        <v>154.60390000000001</v>
      </c>
      <c r="BP44" s="312">
        <v>323.32400000000001</v>
      </c>
      <c r="BQ44" s="312">
        <v>412.90949999999998</v>
      </c>
      <c r="BR44" s="312">
        <v>385.43310000000002</v>
      </c>
      <c r="BS44" s="312">
        <v>257.065</v>
      </c>
      <c r="BT44" s="312">
        <v>72.967600000000004</v>
      </c>
      <c r="BU44" s="312">
        <v>5.9205019999999999</v>
      </c>
      <c r="BV44" s="312">
        <v>7.1120619999999999</v>
      </c>
    </row>
    <row r="45" spans="1:74" ht="11.15" customHeight="1" x14ac:dyDescent="0.25">
      <c r="A45" s="9" t="s">
        <v>151</v>
      </c>
      <c r="B45" s="206" t="s">
        <v>437</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118.40155970000001</v>
      </c>
      <c r="AQ45" s="249">
        <v>277.69227706999999</v>
      </c>
      <c r="AR45" s="249">
        <v>484.44818694000003</v>
      </c>
      <c r="AS45" s="249">
        <v>583.79933333999998</v>
      </c>
      <c r="AT45" s="249">
        <v>580.01357818999998</v>
      </c>
      <c r="AU45" s="249">
        <v>403.84072784</v>
      </c>
      <c r="AV45" s="249">
        <v>157.38501943</v>
      </c>
      <c r="AW45" s="249">
        <v>40.607776770999997</v>
      </c>
      <c r="AX45" s="249">
        <v>12.175149018999999</v>
      </c>
      <c r="AY45" s="249">
        <v>16.147870316999999</v>
      </c>
      <c r="AZ45" s="249">
        <v>22.526790260999999</v>
      </c>
      <c r="BA45" s="249">
        <v>74.316395647999997</v>
      </c>
      <c r="BB45" s="249">
        <v>108.32751945</v>
      </c>
      <c r="BC45" s="312">
        <v>272.90870000000001</v>
      </c>
      <c r="BD45" s="312">
        <v>471.90230000000003</v>
      </c>
      <c r="BE45" s="312">
        <v>567.08659999999998</v>
      </c>
      <c r="BF45" s="312">
        <v>563.73530000000005</v>
      </c>
      <c r="BG45" s="312">
        <v>405.68389999999999</v>
      </c>
      <c r="BH45" s="312">
        <v>165.14109999999999</v>
      </c>
      <c r="BI45" s="312">
        <v>39.74653</v>
      </c>
      <c r="BJ45" s="312">
        <v>18.94894</v>
      </c>
      <c r="BK45" s="312">
        <v>14.20693</v>
      </c>
      <c r="BL45" s="312">
        <v>20.87575</v>
      </c>
      <c r="BM45" s="312">
        <v>66.082499999999996</v>
      </c>
      <c r="BN45" s="312">
        <v>108.1831</v>
      </c>
      <c r="BO45" s="312">
        <v>268.77960000000002</v>
      </c>
      <c r="BP45" s="312">
        <v>468.89909999999998</v>
      </c>
      <c r="BQ45" s="312">
        <v>565.04010000000005</v>
      </c>
      <c r="BR45" s="312">
        <v>562.54639999999995</v>
      </c>
      <c r="BS45" s="312">
        <v>404.61349999999999</v>
      </c>
      <c r="BT45" s="312">
        <v>167.83109999999999</v>
      </c>
      <c r="BU45" s="312">
        <v>39.623040000000003</v>
      </c>
      <c r="BV45" s="312">
        <v>18.151430000000001</v>
      </c>
    </row>
    <row r="46" spans="1:74" ht="11.15" customHeight="1" x14ac:dyDescent="0.25">
      <c r="A46" s="9" t="s">
        <v>152</v>
      </c>
      <c r="B46" s="206" t="s">
        <v>438</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48.272318663999997</v>
      </c>
      <c r="AQ46" s="249">
        <v>107.71199608000001</v>
      </c>
      <c r="AR46" s="249">
        <v>285.37502281000002</v>
      </c>
      <c r="AS46" s="249">
        <v>390.17676404999997</v>
      </c>
      <c r="AT46" s="249">
        <v>352.92544591000001</v>
      </c>
      <c r="AU46" s="249">
        <v>205.64010134</v>
      </c>
      <c r="AV46" s="249">
        <v>73.576857989000004</v>
      </c>
      <c r="AW46" s="249">
        <v>11.227323198000001</v>
      </c>
      <c r="AX46" s="249">
        <v>0.11454523375</v>
      </c>
      <c r="AY46" s="249">
        <v>1.0463523964999999</v>
      </c>
      <c r="AZ46" s="249">
        <v>4.2724850679999999</v>
      </c>
      <c r="BA46" s="249">
        <v>17.853544088</v>
      </c>
      <c r="BB46" s="249">
        <v>49.607385979</v>
      </c>
      <c r="BC46" s="312">
        <v>112.70650000000001</v>
      </c>
      <c r="BD46" s="312">
        <v>296.07650000000001</v>
      </c>
      <c r="BE46" s="312">
        <v>393.6284</v>
      </c>
      <c r="BF46" s="312">
        <v>345.69240000000002</v>
      </c>
      <c r="BG46" s="312">
        <v>205.67830000000001</v>
      </c>
      <c r="BH46" s="312">
        <v>70.671449999999993</v>
      </c>
      <c r="BI46" s="312">
        <v>13.19763</v>
      </c>
      <c r="BJ46" s="312">
        <v>0.1145452</v>
      </c>
      <c r="BK46" s="312">
        <v>0.89763559999999998</v>
      </c>
      <c r="BL46" s="312">
        <v>4.214817</v>
      </c>
      <c r="BM46" s="312">
        <v>18.26444</v>
      </c>
      <c r="BN46" s="312">
        <v>48.314860000000003</v>
      </c>
      <c r="BO46" s="312">
        <v>111.3997</v>
      </c>
      <c r="BP46" s="312">
        <v>292.72910000000002</v>
      </c>
      <c r="BQ46" s="312">
        <v>393.96019999999999</v>
      </c>
      <c r="BR46" s="312">
        <v>342.61419999999998</v>
      </c>
      <c r="BS46" s="312">
        <v>204.85720000000001</v>
      </c>
      <c r="BT46" s="312">
        <v>69.862579999999994</v>
      </c>
      <c r="BU46" s="312">
        <v>12.55261</v>
      </c>
      <c r="BV46" s="312">
        <v>0.14345810000000001</v>
      </c>
    </row>
    <row r="47" spans="1:74" ht="11.15" customHeight="1" x14ac:dyDescent="0.25">
      <c r="A47" s="9" t="s">
        <v>153</v>
      </c>
      <c r="B47" s="206" t="s">
        <v>439</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23.067705349000001</v>
      </c>
      <c r="AQ47" s="249">
        <v>44.450194211000003</v>
      </c>
      <c r="AR47" s="249">
        <v>125.69343812</v>
      </c>
      <c r="AS47" s="249">
        <v>236.84444968</v>
      </c>
      <c r="AT47" s="249">
        <v>249.58408180000001</v>
      </c>
      <c r="AU47" s="249">
        <v>161.61894662</v>
      </c>
      <c r="AV47" s="249">
        <v>61.212266204999999</v>
      </c>
      <c r="AW47" s="249">
        <v>15.548735411999999</v>
      </c>
      <c r="AX47" s="249">
        <v>9.274523598</v>
      </c>
      <c r="AY47" s="249">
        <v>9.9421874016</v>
      </c>
      <c r="AZ47" s="249">
        <v>8.6619287950999997</v>
      </c>
      <c r="BA47" s="249">
        <v>12.655826195</v>
      </c>
      <c r="BB47" s="249">
        <v>23.788776088999999</v>
      </c>
      <c r="BC47" s="312">
        <v>47.370690000000003</v>
      </c>
      <c r="BD47" s="312">
        <v>136.6942</v>
      </c>
      <c r="BE47" s="312">
        <v>248.43950000000001</v>
      </c>
      <c r="BF47" s="312">
        <v>254.4787</v>
      </c>
      <c r="BG47" s="312">
        <v>161.95949999999999</v>
      </c>
      <c r="BH47" s="312">
        <v>59.437289999999997</v>
      </c>
      <c r="BI47" s="312">
        <v>16.782869999999999</v>
      </c>
      <c r="BJ47" s="312">
        <v>9.1794410000000006</v>
      </c>
      <c r="BK47" s="312">
        <v>9.7898019999999999</v>
      </c>
      <c r="BL47" s="312">
        <v>8.716094</v>
      </c>
      <c r="BM47" s="312">
        <v>13.18929</v>
      </c>
      <c r="BN47" s="312">
        <v>23.61382</v>
      </c>
      <c r="BO47" s="312">
        <v>46.800690000000003</v>
      </c>
      <c r="BP47" s="312">
        <v>137.59020000000001</v>
      </c>
      <c r="BQ47" s="312">
        <v>251.70099999999999</v>
      </c>
      <c r="BR47" s="312">
        <v>247.91499999999999</v>
      </c>
      <c r="BS47" s="312">
        <v>156.3546</v>
      </c>
      <c r="BT47" s="312">
        <v>57.979010000000002</v>
      </c>
      <c r="BU47" s="312">
        <v>16.617180000000001</v>
      </c>
      <c r="BV47" s="312">
        <v>9.1603220000000007</v>
      </c>
    </row>
    <row r="48" spans="1:74" ht="11.15" customHeight="1" x14ac:dyDescent="0.25">
      <c r="A48" s="9" t="s">
        <v>154</v>
      </c>
      <c r="B48" s="207" t="s">
        <v>467</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44.102421012000001</v>
      </c>
      <c r="AQ48" s="247">
        <v>120.86322291</v>
      </c>
      <c r="AR48" s="247">
        <v>248.38498526000001</v>
      </c>
      <c r="AS48" s="247">
        <v>366.85441859999997</v>
      </c>
      <c r="AT48" s="247">
        <v>326.50653333000002</v>
      </c>
      <c r="AU48" s="247">
        <v>198.43417094</v>
      </c>
      <c r="AV48" s="247">
        <v>69.977440154000007</v>
      </c>
      <c r="AW48" s="247">
        <v>20.860180193000001</v>
      </c>
      <c r="AX48" s="247">
        <v>13.015620879</v>
      </c>
      <c r="AY48" s="247">
        <v>10.846690839000001</v>
      </c>
      <c r="AZ48" s="247">
        <v>14.085763384</v>
      </c>
      <c r="BA48" s="247">
        <v>28.040591754000001</v>
      </c>
      <c r="BB48" s="247">
        <v>42.290035996999997</v>
      </c>
      <c r="BC48" s="313">
        <v>120.26390000000001</v>
      </c>
      <c r="BD48" s="313">
        <v>249.81219999999999</v>
      </c>
      <c r="BE48" s="313">
        <v>361.036</v>
      </c>
      <c r="BF48" s="313">
        <v>327.24650000000003</v>
      </c>
      <c r="BG48" s="313">
        <v>200.90430000000001</v>
      </c>
      <c r="BH48" s="313">
        <v>73.43862</v>
      </c>
      <c r="BI48" s="313">
        <v>20.809909999999999</v>
      </c>
      <c r="BJ48" s="313">
        <v>14.463509999999999</v>
      </c>
      <c r="BK48" s="313">
        <v>10.493880000000001</v>
      </c>
      <c r="BL48" s="313">
        <v>13.899430000000001</v>
      </c>
      <c r="BM48" s="313">
        <v>25.870619999999999</v>
      </c>
      <c r="BN48" s="313">
        <v>42.533329999999999</v>
      </c>
      <c r="BO48" s="313">
        <v>116.6949</v>
      </c>
      <c r="BP48" s="313">
        <v>250.46090000000001</v>
      </c>
      <c r="BQ48" s="313">
        <v>355.8639</v>
      </c>
      <c r="BR48" s="313">
        <v>326.93349999999998</v>
      </c>
      <c r="BS48" s="313">
        <v>201.03120000000001</v>
      </c>
      <c r="BT48" s="313">
        <v>74.161799999999999</v>
      </c>
      <c r="BU48" s="313">
        <v>21.44501</v>
      </c>
      <c r="BV48" s="313">
        <v>14.32893</v>
      </c>
    </row>
    <row r="49" spans="1:74" s="192" customFormat="1" ht="12" customHeight="1" x14ac:dyDescent="0.25">
      <c r="A49" s="148"/>
      <c r="B49" s="772" t="s">
        <v>808</v>
      </c>
      <c r="C49" s="756"/>
      <c r="D49" s="756"/>
      <c r="E49" s="756"/>
      <c r="F49" s="756"/>
      <c r="G49" s="756"/>
      <c r="H49" s="756"/>
      <c r="I49" s="756"/>
      <c r="J49" s="756"/>
      <c r="K49" s="756"/>
      <c r="L49" s="756"/>
      <c r="M49" s="756"/>
      <c r="N49" s="756"/>
      <c r="O49" s="756"/>
      <c r="P49" s="756"/>
      <c r="Q49" s="756"/>
      <c r="AY49" s="454"/>
      <c r="AZ49" s="454"/>
      <c r="BA49" s="454"/>
      <c r="BB49" s="454"/>
      <c r="BC49" s="673"/>
      <c r="BD49" s="673"/>
      <c r="BE49" s="673"/>
      <c r="BF49" s="673"/>
      <c r="BG49" s="454"/>
      <c r="BH49" s="454"/>
      <c r="BI49" s="454"/>
      <c r="BJ49" s="454"/>
    </row>
    <row r="50" spans="1:74" s="429" customFormat="1" ht="12" customHeight="1" x14ac:dyDescent="0.25">
      <c r="A50" s="426"/>
      <c r="B50" s="776" t="str">
        <f>"Notes: "&amp;"EIA completed modeling and analysis for this report on " &amp;Dates!D2&amp;"."</f>
        <v>Notes: EIA completed modeling and analysis for this report on Thursday May 5, 2022.</v>
      </c>
      <c r="C50" s="776"/>
      <c r="D50" s="776"/>
      <c r="E50" s="776"/>
      <c r="F50" s="776"/>
      <c r="G50" s="776"/>
      <c r="H50" s="776"/>
      <c r="I50" s="776"/>
      <c r="J50" s="776"/>
      <c r="K50" s="776"/>
      <c r="L50" s="776"/>
      <c r="M50" s="776"/>
      <c r="N50" s="776"/>
      <c r="O50" s="776"/>
      <c r="P50" s="776"/>
      <c r="Q50" s="776"/>
      <c r="AY50" s="455"/>
      <c r="AZ50" s="455"/>
      <c r="BA50" s="455"/>
      <c r="BB50" s="455"/>
      <c r="BC50" s="632"/>
      <c r="BD50" s="632"/>
      <c r="BE50" s="632"/>
      <c r="BF50" s="632"/>
      <c r="BG50" s="455"/>
      <c r="BH50" s="455"/>
      <c r="BI50" s="455"/>
      <c r="BJ50" s="455"/>
    </row>
    <row r="51" spans="1:74" s="429" customFormat="1" ht="12" customHeight="1" x14ac:dyDescent="0.25">
      <c r="A51" s="426"/>
      <c r="B51" s="749" t="s">
        <v>351</v>
      </c>
      <c r="C51" s="748"/>
      <c r="D51" s="748"/>
      <c r="E51" s="748"/>
      <c r="F51" s="748"/>
      <c r="G51" s="748"/>
      <c r="H51" s="748"/>
      <c r="I51" s="748"/>
      <c r="J51" s="748"/>
      <c r="K51" s="748"/>
      <c r="L51" s="748"/>
      <c r="M51" s="748"/>
      <c r="N51" s="748"/>
      <c r="O51" s="748"/>
      <c r="P51" s="748"/>
      <c r="Q51" s="748"/>
      <c r="AY51" s="455"/>
      <c r="AZ51" s="455"/>
      <c r="BA51" s="455"/>
      <c r="BB51" s="455"/>
      <c r="BC51" s="632"/>
      <c r="BD51" s="632"/>
      <c r="BE51" s="632"/>
      <c r="BF51" s="632"/>
      <c r="BG51" s="455"/>
      <c r="BH51" s="455"/>
      <c r="BI51" s="455"/>
      <c r="BJ51" s="455"/>
    </row>
    <row r="52" spans="1:74" s="429" customFormat="1" ht="12" customHeight="1" x14ac:dyDescent="0.25">
      <c r="A52" s="430"/>
      <c r="B52" s="776" t="s">
        <v>1353</v>
      </c>
      <c r="C52" s="741"/>
      <c r="D52" s="741"/>
      <c r="E52" s="741"/>
      <c r="F52" s="741"/>
      <c r="G52" s="741"/>
      <c r="H52" s="741"/>
      <c r="I52" s="741"/>
      <c r="J52" s="741"/>
      <c r="K52" s="741"/>
      <c r="L52" s="741"/>
      <c r="M52" s="741"/>
      <c r="N52" s="741"/>
      <c r="O52" s="741"/>
      <c r="P52" s="741"/>
      <c r="Q52" s="735"/>
      <c r="AY52" s="455"/>
      <c r="AZ52" s="455"/>
      <c r="BA52" s="455"/>
      <c r="BB52" s="455"/>
      <c r="BC52" s="455"/>
      <c r="BD52" s="632"/>
      <c r="BE52" s="632"/>
      <c r="BF52" s="632"/>
      <c r="BG52" s="455"/>
      <c r="BH52" s="455"/>
      <c r="BI52" s="455"/>
      <c r="BJ52" s="455"/>
    </row>
    <row r="53" spans="1:74" s="429" customFormat="1" ht="12" customHeight="1" x14ac:dyDescent="0.25">
      <c r="A53" s="430"/>
      <c r="B53" s="776" t="s">
        <v>159</v>
      </c>
      <c r="C53" s="741"/>
      <c r="D53" s="741"/>
      <c r="E53" s="741"/>
      <c r="F53" s="741"/>
      <c r="G53" s="741"/>
      <c r="H53" s="741"/>
      <c r="I53" s="741"/>
      <c r="J53" s="741"/>
      <c r="K53" s="741"/>
      <c r="L53" s="741"/>
      <c r="M53" s="741"/>
      <c r="N53" s="741"/>
      <c r="O53" s="741"/>
      <c r="P53" s="741"/>
      <c r="Q53" s="735"/>
      <c r="AY53" s="455"/>
      <c r="AZ53" s="455"/>
      <c r="BA53" s="455"/>
      <c r="BB53" s="455"/>
      <c r="BC53" s="455"/>
      <c r="BD53" s="632"/>
      <c r="BE53" s="632"/>
      <c r="BF53" s="632"/>
      <c r="BG53" s="455"/>
      <c r="BH53" s="455"/>
      <c r="BI53" s="455"/>
      <c r="BJ53" s="455"/>
    </row>
    <row r="54" spans="1:74" s="429" customFormat="1" ht="12" customHeight="1" x14ac:dyDescent="0.25">
      <c r="A54" s="430"/>
      <c r="B54" s="776" t="s">
        <v>351</v>
      </c>
      <c r="C54" s="741"/>
      <c r="D54" s="741"/>
      <c r="E54" s="741"/>
      <c r="F54" s="741"/>
      <c r="G54" s="741"/>
      <c r="H54" s="741"/>
      <c r="I54" s="741"/>
      <c r="J54" s="741"/>
      <c r="K54" s="741"/>
      <c r="L54" s="741"/>
      <c r="M54" s="741"/>
      <c r="N54" s="741"/>
      <c r="O54" s="741"/>
      <c r="P54" s="741"/>
      <c r="Q54" s="735"/>
      <c r="AY54" s="455"/>
      <c r="AZ54" s="455"/>
      <c r="BA54" s="455"/>
      <c r="BB54" s="455"/>
      <c r="BC54" s="455"/>
      <c r="BD54" s="632"/>
      <c r="BE54" s="632"/>
      <c r="BF54" s="632"/>
      <c r="BG54" s="455"/>
      <c r="BH54" s="455"/>
      <c r="BI54" s="455"/>
      <c r="BJ54" s="455"/>
    </row>
    <row r="55" spans="1:74" s="431" customFormat="1" ht="12" customHeight="1" x14ac:dyDescent="0.25">
      <c r="A55" s="430"/>
      <c r="B55" s="776" t="s">
        <v>160</v>
      </c>
      <c r="C55" s="741"/>
      <c r="D55" s="741"/>
      <c r="E55" s="741"/>
      <c r="F55" s="741"/>
      <c r="G55" s="741"/>
      <c r="H55" s="741"/>
      <c r="I55" s="741"/>
      <c r="J55" s="741"/>
      <c r="K55" s="741"/>
      <c r="L55" s="741"/>
      <c r="M55" s="741"/>
      <c r="N55" s="741"/>
      <c r="O55" s="741"/>
      <c r="P55" s="741"/>
      <c r="Q55" s="735"/>
      <c r="AY55" s="456"/>
      <c r="AZ55" s="456"/>
      <c r="BA55" s="456"/>
      <c r="BB55" s="456"/>
      <c r="BC55" s="456"/>
      <c r="BD55" s="633"/>
      <c r="BE55" s="633"/>
      <c r="BF55" s="633"/>
      <c r="BG55" s="456"/>
      <c r="BH55" s="456"/>
      <c r="BI55" s="456"/>
      <c r="BJ55" s="456"/>
    </row>
    <row r="56" spans="1:74" s="431" customFormat="1" ht="12" customHeight="1" x14ac:dyDescent="0.25">
      <c r="A56" s="430"/>
      <c r="B56" s="742" t="s">
        <v>161</v>
      </c>
      <c r="C56" s="741"/>
      <c r="D56" s="741"/>
      <c r="E56" s="741"/>
      <c r="F56" s="741"/>
      <c r="G56" s="741"/>
      <c r="H56" s="741"/>
      <c r="I56" s="741"/>
      <c r="J56" s="741"/>
      <c r="K56" s="741"/>
      <c r="L56" s="741"/>
      <c r="M56" s="741"/>
      <c r="N56" s="741"/>
      <c r="O56" s="741"/>
      <c r="P56" s="741"/>
      <c r="Q56" s="735"/>
      <c r="AY56" s="456"/>
      <c r="AZ56" s="456"/>
      <c r="BA56" s="456"/>
      <c r="BB56" s="456"/>
      <c r="BC56" s="456"/>
      <c r="BD56" s="633"/>
      <c r="BE56" s="633"/>
      <c r="BF56" s="633"/>
      <c r="BG56" s="456"/>
      <c r="BH56" s="456"/>
      <c r="BI56" s="456"/>
      <c r="BJ56" s="456"/>
    </row>
    <row r="57" spans="1:74" s="431" customFormat="1" ht="12" customHeight="1" x14ac:dyDescent="0.25">
      <c r="A57" s="393"/>
      <c r="B57" s="764" t="s">
        <v>1360</v>
      </c>
      <c r="C57" s="735"/>
      <c r="D57" s="735"/>
      <c r="E57" s="735"/>
      <c r="F57" s="735"/>
      <c r="G57" s="735"/>
      <c r="H57" s="735"/>
      <c r="I57" s="735"/>
      <c r="J57" s="735"/>
      <c r="K57" s="735"/>
      <c r="L57" s="735"/>
      <c r="M57" s="735"/>
      <c r="N57" s="735"/>
      <c r="O57" s="735"/>
      <c r="P57" s="735"/>
      <c r="Q57" s="735"/>
      <c r="AY57" s="456"/>
      <c r="AZ57" s="456"/>
      <c r="BA57" s="456"/>
      <c r="BB57" s="456"/>
      <c r="BC57" s="456"/>
      <c r="BD57" s="633"/>
      <c r="BE57" s="633"/>
      <c r="BF57" s="633"/>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2022-05-05T19:59:56Z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